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melkumyan\Desktop\2023-2025\2023-2025 budget annexes final\2023-2025 budget annexes final\web site\էկոնոմիկա, զբոս\"/>
    </mc:Choice>
  </mc:AlternateContent>
  <xr:revisionPtr revIDLastSave="0" documentId="13_ncr:1_{6D832FE8-64C1-4FF0-BEEB-8810AE87DCB0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Հավելված 3 Մաս 1" sheetId="26" r:id="rId1"/>
    <sheet name="Հավելված 3 Մաս 2" sheetId="23" r:id="rId2"/>
    <sheet name="Հավելված 3 Մաս 3" sheetId="24" r:id="rId3"/>
    <sheet name="Հավելված 3 Մաս 4" sheetId="25" r:id="rId4"/>
  </sheets>
  <definedNames>
    <definedName name="_xlnm._FilterDatabase" localSheetId="3" hidden="1">'Հավելված 3 Մաս 4'!$C$2:$C$570</definedName>
    <definedName name="_ftn1" localSheetId="1">'Հավելված 3 Մաս 2'!#REF!</definedName>
    <definedName name="_ftn1" localSheetId="2">'Հավելված 3 Մաս 3'!#REF!</definedName>
    <definedName name="_ftn1" localSheetId="3">'Հավելված 3 Մաս 4'!#REF!</definedName>
    <definedName name="_ftn10" localSheetId="1">'Հավելված 3 Մաս 2'!#REF!</definedName>
    <definedName name="_ftn10" localSheetId="2">'Հավելված 3 Մաս 3'!#REF!</definedName>
    <definedName name="_ftn10" localSheetId="3">'Հավելված 3 Մաս 4'!#REF!</definedName>
    <definedName name="_ftn11" localSheetId="1">'Հավելված 3 Մաս 2'!#REF!</definedName>
    <definedName name="_ftn11" localSheetId="2">'Հավելված 3 Մաս 3'!#REF!</definedName>
    <definedName name="_ftn11" localSheetId="3">'Հավելված 3 Մաս 4'!#REF!</definedName>
    <definedName name="_ftn12" localSheetId="1">'Հավելված 3 Մաս 2'!#REF!</definedName>
    <definedName name="_ftn12" localSheetId="2">'Հավելված 3 Մաս 3'!#REF!</definedName>
    <definedName name="_ftn12" localSheetId="3">'Հավելված 3 Մաս 4'!#REF!</definedName>
    <definedName name="_ftn13" localSheetId="1">'Հավելված 3 Մաս 2'!#REF!</definedName>
    <definedName name="_ftn13" localSheetId="2">'Հավելված 3 Մաս 3'!#REF!</definedName>
    <definedName name="_ftn13" localSheetId="3">'Հավելված 3 Մաս 4'!#REF!</definedName>
    <definedName name="_ftn14" localSheetId="1">'Հավելված 3 Մաս 2'!#REF!</definedName>
    <definedName name="_ftn14" localSheetId="2">'Հավելված 3 Մաս 3'!#REF!</definedName>
    <definedName name="_ftn14" localSheetId="3">'Հավելված 3 Մաս 4'!#REF!</definedName>
    <definedName name="_ftn15" localSheetId="1">'Հավելված 3 Մաս 2'!#REF!</definedName>
    <definedName name="_ftn15" localSheetId="2">'Հավելված 3 Մաս 3'!#REF!</definedName>
    <definedName name="_ftn15" localSheetId="3">'Հավելված 3 Մաս 4'!#REF!</definedName>
    <definedName name="_ftn16" localSheetId="1">'Հավելված 3 Մաս 2'!#REF!</definedName>
    <definedName name="_ftn16" localSheetId="2">'Հավելված 3 Մաս 3'!#REF!</definedName>
    <definedName name="_ftn16" localSheetId="3">'Հավելված 3 Մաս 4'!#REF!</definedName>
    <definedName name="_ftn17" localSheetId="1">'Հավելված 3 Մաս 2'!#REF!</definedName>
    <definedName name="_ftn17" localSheetId="2">'Հավելված 3 Մաս 3'!#REF!</definedName>
    <definedName name="_ftn17" localSheetId="3">'Հավելված 3 Մաս 4'!#REF!</definedName>
    <definedName name="_ftn18" localSheetId="1">'Հավելված 3 Մաս 2'!#REF!</definedName>
    <definedName name="_ftn18" localSheetId="2">'Հավելված 3 Մաս 3'!#REF!</definedName>
    <definedName name="_ftn18" localSheetId="3">'Հավելված 3 Մաս 4'!#REF!</definedName>
    <definedName name="_ftn19" localSheetId="1">'Հավելված 3 Մաս 2'!#REF!</definedName>
    <definedName name="_ftn19" localSheetId="2">'Հավելված 3 Մաս 3'!#REF!</definedName>
    <definedName name="_ftn19" localSheetId="3">'Հավելված 3 Մաս 4'!#REF!</definedName>
    <definedName name="_ftn2" localSheetId="1">'Հավելված 3 Մաս 2'!#REF!</definedName>
    <definedName name="_ftn2" localSheetId="2">'Հավելված 3 Մաս 3'!#REF!</definedName>
    <definedName name="_ftn2" localSheetId="3">'Հավելված 3 Մաս 4'!#REF!</definedName>
    <definedName name="_ftn20" localSheetId="1">'Հավելված 3 Մաս 2'!#REF!</definedName>
    <definedName name="_ftn20" localSheetId="2">'Հավելված 3 Մաս 3'!#REF!</definedName>
    <definedName name="_ftn20" localSheetId="3">'Հավելված 3 Մաս 4'!#REF!</definedName>
    <definedName name="_ftn21" localSheetId="1">'Հավելված 3 Մաս 2'!#REF!</definedName>
    <definedName name="_ftn21" localSheetId="2">'Հավելված 3 Մաս 3'!#REF!</definedName>
    <definedName name="_ftn21" localSheetId="3">'Հավելված 3 Մաս 4'!#REF!</definedName>
    <definedName name="_ftn22" localSheetId="1">'Հավելված 3 Մաս 2'!#REF!</definedName>
    <definedName name="_ftn22" localSheetId="2">'Հավելված 3 Մաս 3'!#REF!</definedName>
    <definedName name="_ftn22" localSheetId="3">'Հավելված 3 Մաս 4'!#REF!</definedName>
    <definedName name="_ftn3" localSheetId="1">'Հավելված 3 Մաս 2'!#REF!</definedName>
    <definedName name="_ftn3" localSheetId="2">'Հավելված 3 Մաս 3'!#REF!</definedName>
    <definedName name="_ftn3" localSheetId="3">'Հավելված 3 Մաս 4'!#REF!</definedName>
    <definedName name="_ftn4" localSheetId="1">'Հավելված 3 Մաս 2'!#REF!</definedName>
    <definedName name="_ftn4" localSheetId="2">'Հավելված 3 Մաս 3'!#REF!</definedName>
    <definedName name="_ftn4" localSheetId="3">'Հավելված 3 Մաս 4'!#REF!</definedName>
    <definedName name="_ftn5" localSheetId="1">'Հավելված 3 Մաս 2'!#REF!</definedName>
    <definedName name="_ftn5" localSheetId="2">'Հավելված 3 Մաս 3'!#REF!</definedName>
    <definedName name="_ftn5" localSheetId="3">'Հավելված 3 Մաս 4'!#REF!</definedName>
    <definedName name="_ftn6" localSheetId="1">'Հավելված 3 Մաս 2'!#REF!</definedName>
    <definedName name="_ftn6" localSheetId="2">'Հավելված 3 Մաս 3'!#REF!</definedName>
    <definedName name="_ftn6" localSheetId="3">'Հավելված 3 Մաս 4'!#REF!</definedName>
    <definedName name="_ftn7" localSheetId="1">'Հավելված 3 Մաս 2'!#REF!</definedName>
    <definedName name="_ftn7" localSheetId="2">'Հավելված 3 Մաս 3'!#REF!</definedName>
    <definedName name="_ftn7" localSheetId="3">'Հավելված 3 Մաս 4'!#REF!</definedName>
    <definedName name="_ftn8" localSheetId="1">'Հավելված 3 Մաս 2'!#REF!</definedName>
    <definedName name="_ftn8" localSheetId="2">'Հավելված 3 Մաս 3'!#REF!</definedName>
    <definedName name="_ftn8" localSheetId="3">'Հավելված 3 Մաս 4'!#REF!</definedName>
    <definedName name="_ftn9" localSheetId="1">'Հավելված 3 Մաս 2'!#REF!</definedName>
    <definedName name="_ftn9" localSheetId="2">'Հավելված 3 Մաս 3'!#REF!</definedName>
    <definedName name="_ftn9" localSheetId="3">'Հավելված 3 Մաս 4'!#REF!</definedName>
    <definedName name="_ftnref1" localSheetId="1">'Հավելված 3 Մաս 2'!$B$2</definedName>
    <definedName name="_ftnref1" localSheetId="2">'Հավելված 3 Մաս 3'!#REF!</definedName>
    <definedName name="_ftnref1" localSheetId="3">'Հավելված 3 Մաս 4'!$B$2</definedName>
    <definedName name="_ftnref10" localSheetId="1">'Հավելված 3 Մաս 2'!#REF!</definedName>
    <definedName name="_ftnref10" localSheetId="2">'Հավելված 3 Մաս 3'!#REF!</definedName>
    <definedName name="_ftnref10" localSheetId="3">'Հավելված 3 Մաս 4'!#REF!</definedName>
    <definedName name="_ftnref11" localSheetId="1">'Հավելված 3 Մաս 2'!#REF!</definedName>
    <definedName name="_ftnref11" localSheetId="2">'Հավելված 3 Մաս 3'!#REF!</definedName>
    <definedName name="_ftnref11" localSheetId="3">'Հավելված 3 Մաս 4'!#REF!</definedName>
    <definedName name="_ftnref12" localSheetId="1">'Հավելված 3 Մաս 2'!#REF!</definedName>
    <definedName name="_ftnref12" localSheetId="2">'Հավելված 3 Մաս 3'!#REF!</definedName>
    <definedName name="_ftnref12" localSheetId="3">'Հավելված 3 Մաս 4'!#REF!</definedName>
    <definedName name="_ftnref13" localSheetId="1">'Հավելված 3 Մաս 2'!#REF!</definedName>
    <definedName name="_ftnref13" localSheetId="2">'Հավելված 3 Մաս 3'!#REF!</definedName>
    <definedName name="_ftnref13" localSheetId="3">'Հավելված 3 Մաս 4'!$B$7</definedName>
    <definedName name="_ftnref14" localSheetId="1">'Հավելված 3 Մաս 2'!#REF!</definedName>
    <definedName name="_ftnref14" localSheetId="2">'Հավելված 3 Մաս 3'!#REF!</definedName>
    <definedName name="_ftnref14" localSheetId="3">'Հավելված 3 Մաս 4'!#REF!</definedName>
    <definedName name="_ftnref15" localSheetId="1">'Հավելված 3 Մաս 2'!#REF!</definedName>
    <definedName name="_ftnref15" localSheetId="2">'Հավելված 3 Մաս 3'!#REF!</definedName>
    <definedName name="_ftnref15" localSheetId="3">'Հավելված 3 Մաս 4'!#REF!</definedName>
    <definedName name="_ftnref16" localSheetId="1">'Հավելված 3 Մաս 2'!#REF!</definedName>
    <definedName name="_ftnref16" localSheetId="2">'Հավելված 3 Մաս 3'!#REF!</definedName>
    <definedName name="_ftnref16" localSheetId="3">'Հավելված 3 Մաս 4'!#REF!</definedName>
    <definedName name="_ftnref17" localSheetId="1">'Հավելված 3 Մաս 2'!#REF!</definedName>
    <definedName name="_ftnref17" localSheetId="2">'Հավելված 3 Մաս 3'!#REF!</definedName>
    <definedName name="_ftnref17" localSheetId="3">'Հավելված 3 Մաս 4'!#REF!</definedName>
    <definedName name="_ftnref18" localSheetId="1">'Հավելված 3 Մաս 2'!#REF!</definedName>
    <definedName name="_ftnref18" localSheetId="2">'Հավելված 3 Մաս 3'!#REF!</definedName>
    <definedName name="_ftnref18" localSheetId="3">'Հավելված 3 Մաս 4'!#REF!</definedName>
    <definedName name="_ftnref19" localSheetId="1">'Հավելված 3 Մաս 2'!#REF!</definedName>
    <definedName name="_ftnref19" localSheetId="2">'Հավելված 3 Մաս 3'!#REF!</definedName>
    <definedName name="_ftnref19" localSheetId="3">'Հավելված 3 Մաս 4'!#REF!</definedName>
    <definedName name="_ftnref2" localSheetId="1">'Հավելված 3 Մաս 2'!$B$10</definedName>
    <definedName name="_ftnref2" localSheetId="2">'Հավելված 3 Մաս 3'!#REF!</definedName>
    <definedName name="_ftnref2" localSheetId="3">'Հավելված 3 Մաս 4'!#REF!</definedName>
    <definedName name="_ftnref20" localSheetId="1">'Հավելված 3 Մաս 2'!#REF!</definedName>
    <definedName name="_ftnref20" localSheetId="2">'Հավելված 3 Մաս 3'!#REF!</definedName>
    <definedName name="_ftnref20" localSheetId="3">'Հավելված 3 Մաս 4'!#REF!</definedName>
    <definedName name="_ftnref21" localSheetId="1">'Հավելված 3 Մաս 2'!#REF!</definedName>
    <definedName name="_ftnref21" localSheetId="2">'Հավելված 3 Մաս 3'!#REF!</definedName>
    <definedName name="_ftnref21" localSheetId="3">'Հավելված 3 Մաս 4'!#REF!</definedName>
    <definedName name="_ftnref22" localSheetId="1">'Հավելված 3 Մաս 2'!#REF!</definedName>
    <definedName name="_ftnref22" localSheetId="2">'Հավելված 3 Մաս 3'!#REF!</definedName>
    <definedName name="_ftnref22" localSheetId="3">'Հավելված 3 Մաս 4'!#REF!</definedName>
    <definedName name="_ftnref3" localSheetId="1">'Հավելված 3 Մաս 2'!$E$10</definedName>
    <definedName name="_ftnref3" localSheetId="2">'Հավելված 3 Մաս 3'!#REF!</definedName>
    <definedName name="_ftnref3" localSheetId="3">'Հավելված 3 Մաս 4'!#REF!</definedName>
    <definedName name="_ftnref4" localSheetId="1">'Հավելված 3 Մաս 2'!#REF!</definedName>
    <definedName name="_ftnref4" localSheetId="2">'Հավելված 3 Մաս 3'!#REF!</definedName>
    <definedName name="_ftnref4" localSheetId="3">'Հավելված 3 Մաս 4'!#REF!</definedName>
    <definedName name="_ftnref5" localSheetId="1">'Հավելված 3 Մաս 2'!#REF!</definedName>
    <definedName name="_ftnref5" localSheetId="2">'Հավելված 3 Մաս 3'!#REF!</definedName>
    <definedName name="_ftnref5" localSheetId="3">'Հավելված 3 Մաս 4'!#REF!</definedName>
    <definedName name="_ftnref6" localSheetId="1">'Հավելված 3 Մաս 2'!#REF!</definedName>
    <definedName name="_ftnref6" localSheetId="2">'Հավելված 3 Մաս 3'!#REF!</definedName>
    <definedName name="_ftnref6" localSheetId="3">'Հավելված 3 Մաս 4'!#REF!</definedName>
    <definedName name="_ftnref7" localSheetId="1">'Հավելված 3 Մաս 2'!#REF!</definedName>
    <definedName name="_ftnref7" localSheetId="2">'Հավելված 3 Մաս 3'!#REF!</definedName>
    <definedName name="_ftnref7" localSheetId="3">'Հավելված 3 Մաս 4'!#REF!</definedName>
    <definedName name="_ftnref8" localSheetId="1">'Հավելված 3 Մաս 2'!#REF!</definedName>
    <definedName name="_ftnref8" localSheetId="2">'Հավելված 3 Մաս 3'!#REF!</definedName>
    <definedName name="_ftnref8" localSheetId="3">'Հավելված 3 Մաս 4'!#REF!</definedName>
    <definedName name="_ftnref9" localSheetId="1">'Հավելված 3 Մաս 2'!#REF!</definedName>
    <definedName name="_ftnref9" localSheetId="2">'Հավելված 3 Մաս 3'!#REF!</definedName>
    <definedName name="_ftnref9" localSheetId="3">'Հավելված 3 Մաս 4'!#REF!</definedName>
    <definedName name="_Toc462743052" localSheetId="1">'Հավելված 3 Մաս 2'!#REF!</definedName>
    <definedName name="_Toc462743052" localSheetId="2">'Հավելված 3 Մաս 3'!#REF!</definedName>
    <definedName name="_Toc462743052" localSheetId="3">'Հավելված 3 Մաս 4'!#REF!</definedName>
    <definedName name="_Toc501014755" localSheetId="1">'Հավելված 3 Մաս 2'!$B$2</definedName>
    <definedName name="_Toc501014755" localSheetId="2">'Հավելված 3 Մաս 3'!#REF!</definedName>
    <definedName name="_Toc501014755" localSheetId="3">'Հավելված 3 Մաս 4'!$B$2</definedName>
    <definedName name="_Toc501014756" localSheetId="1">'Հավելված 3 Մաս 2'!#REF!</definedName>
    <definedName name="_Toc501014756" localSheetId="2">'Հավելված 3 Մաս 3'!#REF!</definedName>
    <definedName name="_Toc501014756" localSheetId="3">'Հավելված 3 Մաս 4'!#REF!</definedName>
    <definedName name="_Toc501014757" localSheetId="1">'Հավելված 3 Մաս 2'!#REF!</definedName>
    <definedName name="_Toc501014757" localSheetId="2">'Հավելված 3 Մաս 3'!#REF!</definedName>
    <definedName name="_Toc501014757" localSheetId="3">'Հավելված 3 Մաս 4'!#REF!</definedName>
    <definedName name="AgencyCode" localSheetId="1">#REF!</definedName>
    <definedName name="AgencyCode" localSheetId="2">#REF!</definedName>
    <definedName name="AgencyCode" localSheetId="3">#REF!</definedName>
    <definedName name="AgencyCode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Functional1" localSheetId="1">#REF!</definedName>
    <definedName name="Functional1" localSheetId="2">#REF!</definedName>
    <definedName name="Functional1" localSheetId="3">#REF!</definedName>
    <definedName name="Functional1">#REF!</definedName>
    <definedName name="PANature" localSheetId="1">#REF!</definedName>
    <definedName name="PANature" localSheetId="2">#REF!</definedName>
    <definedName name="PANature" localSheetId="3">#REF!</definedName>
    <definedName name="PANature">#REF!</definedName>
    <definedName name="PAType" localSheetId="1">#REF!</definedName>
    <definedName name="PAType" localSheetId="2">#REF!</definedName>
    <definedName name="PAType" localSheetId="3">#REF!</definedName>
    <definedName name="PAType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>#REF!</definedName>
    <definedName name="_xlnm.Print_Area" localSheetId="1">'Հավելված 3 Մաս 2'!$A$1:$L$271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5" i="23" l="1"/>
  <c r="G225" i="23"/>
  <c r="H225" i="23"/>
  <c r="I225" i="23"/>
  <c r="J225" i="23"/>
  <c r="K225" i="23"/>
  <c r="L225" i="23"/>
  <c r="E225" i="23"/>
  <c r="H518" i="25" l="1"/>
  <c r="G518" i="25"/>
  <c r="F518" i="25"/>
  <c r="I55" i="23"/>
  <c r="H55" i="23"/>
  <c r="G55" i="23"/>
  <c r="I126" i="23"/>
  <c r="H126" i="23"/>
  <c r="G126" i="23"/>
  <c r="F105" i="25"/>
  <c r="E192" i="23" l="1"/>
  <c r="I200" i="23"/>
  <c r="H200" i="23"/>
  <c r="G200" i="23"/>
  <c r="F99" i="23"/>
  <c r="H99" i="23"/>
  <c r="I99" i="23"/>
  <c r="J99" i="23"/>
  <c r="K99" i="23"/>
  <c r="L99" i="23"/>
  <c r="G99" i="23"/>
  <c r="E99" i="23"/>
  <c r="G13" i="23"/>
  <c r="H13" i="23"/>
  <c r="I13" i="23"/>
  <c r="J13" i="23"/>
  <c r="K13" i="23"/>
  <c r="L13" i="23"/>
  <c r="E13" i="23"/>
  <c r="F13" i="23"/>
  <c r="G406" i="25" l="1"/>
  <c r="H262" i="25" l="1"/>
  <c r="G262" i="25"/>
  <c r="F262" i="25"/>
  <c r="G438" i="25"/>
  <c r="F438" i="25"/>
  <c r="H105" i="25" l="1"/>
  <c r="G105" i="25"/>
  <c r="L47" i="23" l="1"/>
  <c r="F47" i="23"/>
  <c r="J47" i="23"/>
  <c r="E47" i="23"/>
  <c r="H47" i="23" l="1"/>
  <c r="I47" i="23"/>
  <c r="K47" i="23"/>
  <c r="G47" i="23"/>
  <c r="H438" i="25" l="1"/>
  <c r="H406" i="25"/>
  <c r="H388" i="25"/>
  <c r="H374" i="25"/>
  <c r="H360" i="25"/>
  <c r="H346" i="25"/>
  <c r="H332" i="25"/>
  <c r="H318" i="25"/>
  <c r="H304" i="25"/>
  <c r="H290" i="25"/>
  <c r="H276" i="25"/>
  <c r="H241" i="25"/>
  <c r="H202" i="25"/>
  <c r="H188" i="25"/>
  <c r="H175" i="25"/>
  <c r="I175" i="25" s="1"/>
  <c r="H149" i="25"/>
  <c r="H133" i="25"/>
  <c r="H119" i="25"/>
  <c r="H40" i="25"/>
  <c r="I205" i="23"/>
  <c r="I204" i="23"/>
  <c r="I203" i="23"/>
  <c r="I202" i="23"/>
  <c r="I201" i="23"/>
  <c r="J192" i="23"/>
  <c r="I192" i="23" l="1"/>
  <c r="J149" i="25"/>
  <c r="G149" i="25"/>
  <c r="F149" i="25"/>
  <c r="J374" i="25"/>
  <c r="G374" i="25"/>
  <c r="J360" i="25" l="1"/>
  <c r="G360" i="25"/>
  <c r="J346" i="25"/>
  <c r="G346" i="25"/>
  <c r="F346" i="25"/>
  <c r="J332" i="25"/>
  <c r="G332" i="25"/>
  <c r="F332" i="25"/>
  <c r="J388" i="25"/>
  <c r="G388" i="25"/>
  <c r="F388" i="25"/>
  <c r="J318" i="25"/>
  <c r="G318" i="25"/>
  <c r="F318" i="25"/>
  <c r="J304" i="25"/>
  <c r="G304" i="25"/>
  <c r="F304" i="25"/>
  <c r="J290" i="25"/>
  <c r="G290" i="25"/>
  <c r="F290" i="25"/>
  <c r="J276" i="25"/>
  <c r="G276" i="25"/>
  <c r="F276" i="25"/>
  <c r="J188" i="25" l="1"/>
  <c r="G188" i="25"/>
  <c r="F188" i="25"/>
  <c r="J133" i="25"/>
  <c r="G133" i="25"/>
  <c r="F133" i="25"/>
  <c r="J202" i="25"/>
  <c r="G202" i="25"/>
  <c r="F202" i="25"/>
  <c r="J119" i="25" l="1"/>
  <c r="G119" i="25"/>
  <c r="F119" i="25"/>
  <c r="F175" i="25"/>
  <c r="G175" i="25" s="1"/>
  <c r="J175" i="25" s="1"/>
  <c r="K175" i="25" s="1"/>
  <c r="H205" i="23" l="1"/>
  <c r="G205" i="23"/>
  <c r="H204" i="23"/>
  <c r="G204" i="23"/>
  <c r="H203" i="23"/>
  <c r="G203" i="23"/>
  <c r="H202" i="23"/>
  <c r="G202" i="23"/>
  <c r="H201" i="23"/>
  <c r="G201" i="23"/>
  <c r="J241" i="25" l="1"/>
  <c r="G241" i="25" l="1"/>
  <c r="F241" i="25"/>
  <c r="G40" i="25" l="1"/>
  <c r="F40" i="25"/>
  <c r="F406" i="25" l="1"/>
  <c r="G192" i="23" l="1"/>
  <c r="H192" i="23"/>
  <c r="K192" i="23"/>
  <c r="L192" i="23"/>
  <c r="F192" i="23" l="1"/>
</calcChain>
</file>

<file path=xl/sharedStrings.xml><?xml version="1.0" encoding="utf-8"?>
<sst xmlns="http://schemas.openxmlformats.org/spreadsheetml/2006/main" count="1385" uniqueCount="383">
  <si>
    <t>.......</t>
  </si>
  <si>
    <t>Ð³í»Éí³Í N 3. ´Ûáõç»ï³ÛÇÝ Íñ³·ñ»ñÇ ¨ ³ÏÝÏ³ÉíáÕ ³ñ¹ÛáõÝùÝ»ñÇ Ý»ñÏ³Û³óÙ³Ý Ó¨³ã³÷</t>
  </si>
  <si>
    <t>ä»ï³Ï³Ý Ù³ñÙÝÇ ³Ýí³ÝáõÙÁ՝</t>
  </si>
  <si>
    <t>Ø²ê 2. äºî²Î²Ü Ø²ðØÜÆ ÎàÔØÆò Æð²Î²Ü²òìàÔ ´Úàôæºî²ÚÆÜ Ìð²¶ðºðÀ ºì ØÆæàò²èàôØÜºðÀ</t>
  </si>
  <si>
    <t>Ìñ³·ñÇ ³Ýí³ÝáõÙÁ՝</t>
  </si>
  <si>
    <t>Ìñ³·ñÇ Ýå³ï³ÏÁ՝</t>
  </si>
  <si>
    <t>ì»ñçÝ³Ï³Ý ³ñ¹ÛáõÝùÇ ÝÏ³ñ³·ñáõÃÛáõÝÁ՝</t>
  </si>
  <si>
    <t>ØÇçáó³éÙ³Ý ³Ýí³ÝáõÙÁ՝</t>
  </si>
  <si>
    <t>ØÇçáó³éÙ³Ý ÝÏ³ñ³·ñáõÃÛáõÝÁ՝</t>
  </si>
  <si>
    <t>ØÇçáó³éÙ³Ý ï»ë³ÏÁ՝</t>
  </si>
  <si>
    <t>Ìñ³·Çñ</t>
  </si>
  <si>
    <t>ÀÝÃ³óÇÏ ÙÇçáó³éáõÙÝ»ñ</t>
  </si>
  <si>
    <t>Î³åÇï³É ÙÇçáó³éáõÙÝ»ñ</t>
  </si>
  <si>
    <t>Ìñ³·ñÇ ÙÇçáó³éáõÙÝ»ñ</t>
  </si>
  <si>
    <t>ä»ï³Ï³Ý Ù³ñÙÝÇ ·»ñ³ï»ëã³Ï³Ý ¹³ëÇãÁ՝</t>
  </si>
  <si>
    <t>Ø²ê 3 äºî²Î²Ü Ø²ðØÜÆ Ìð²¶ðºðÆ ¶Ìàì ìºðæÜ²Î²Ü ²ð¸ÚàôÜøÆ òàôò²ÜÆÞÜºðÀ</t>
  </si>
  <si>
    <t>Ìñ³·ñÇ ¹³ëÇãÁ՝</t>
  </si>
  <si>
    <t>ØÇçáó³éÙ³Ý ¹³ëÇãÁ՝</t>
  </si>
  <si>
    <t>ÜÏ³ñ³·ñáõÃÛáõÝÁ՝</t>
  </si>
  <si>
    <t>ØÇçáó³éáõÙÝ Çñ³Ï³Ý³óÝáÕÇ ³Ýí³ÝáõÙÁ՝</t>
  </si>
  <si>
    <t>ØÇçáó³éÙ³Ý íñ³ Ï³ï³ñíáÕ Í³ËëÁ (Ñ³½³ñ ¹ñ³Ù)</t>
  </si>
  <si>
    <t>²ñ¹ÛáõÝùÇ ã³÷áñáßÇãÝ»ñ</t>
  </si>
  <si>
    <t>ä»ï³Ï³Ý Ù³ñÙÝÇ (´¶Î) ·»ñ³ï»ëã³Ï³Ý ¹³ëÇãÁ՝</t>
  </si>
  <si>
    <t>ä»ï³Ï³Ý Ù³ñÙÝÇ (´¶Î) ³Ýí³ÝáõÙÁ՝</t>
  </si>
  <si>
    <t>Ø²ê 4. äºî²Î²Ü Ø²ðØÜÆ ¶Ìàì ²ð¸ÚàôÜø²ÚÆÜ (Î²î²ðàÔ²Î²Ü) òàôò²ÜÆÞÜºðÀ</t>
  </si>
  <si>
    <t>Ìñ³·ñÇ ¹³ëÇãÁ</t>
  </si>
  <si>
    <t>Ìñ³·ñÇ ³Ýí³ÝáõÙÁ</t>
  </si>
  <si>
    <t>Ìñ³·ñÇ ÙÇçáó³éáõÙÝ»ñÁ</t>
  </si>
  <si>
    <t>òáõó³ÝÇßÝ»ñ</t>
  </si>
  <si>
    <t>îñ³Ýëý»ñïÝ»ñÇ ïñ³Ù³¹ñáõÙ</t>
  </si>
  <si>
    <t>´³óí³Í</t>
  </si>
  <si>
    <t>âÇ ë³ÑÙ³ÝíáõÙ</t>
  </si>
  <si>
    <t>Ì³é³ÛáõÃÛáõÝÝ»ñÇ Ù³ïáõóáõÙ</t>
  </si>
  <si>
    <t>ø³Ý³Ï³Ï³Ý</t>
  </si>
  <si>
    <t>Դասիչ</t>
  </si>
  <si>
    <t>Ծրագիր/Միջոցառում</t>
  </si>
  <si>
    <t>(հազ. դրամ)</t>
  </si>
  <si>
    <t>ì³ñÏ»ñÇ ïñ³Ù³¹ñáõÙ</t>
  </si>
  <si>
    <t>²Ù÷á÷/µ³óí³Í</t>
  </si>
  <si>
    <t>Þ³Ñ³éáõÝ»ñÇ ÁÝïñáõÃÛ³Ý ã³÷³ÝÇßÝ»ñÁ</t>
  </si>
  <si>
    <t xml:space="preserve">êáõµëÇ¹³íáñíáÕ ïÝï»ë³í³ñáÕ ëáõµÛ»ÏïÝ»ñ, í³ñÏ³éáõ </t>
  </si>
  <si>
    <t>Ø³ëÝ³·Çï³óí³Í Ï³½Ù³Ï»ñåáõÃÛáõÝÝ»ñ</t>
  </si>
  <si>
    <t xml:space="preserve">Ü³Ëáñ¹ ï³ñÇÝ»ñÇó ëáõµëÇ¹³íáñíáÕ ïÝï»ë³í³ñáÕ ëáõµÛ»ÏïÝ»ñ, í³ñÏ³éáõ </t>
  </si>
  <si>
    <t>Ø³ëÝ³·Çï³óí³Í ÙÇ³íáñ</t>
  </si>
  <si>
    <t>ÐÐ ¾ÏáÝáÙÇÏ³ÛÇ Ý³Ë³ñ³ñáõÃÛáõÝ</t>
  </si>
  <si>
    <t>ÐÐ ¿ÏáÝáÙÇÏ³ÛÇ Ý³Ë³ñ³ñáõÃÛáõÝ</t>
  </si>
  <si>
    <t xml:space="preserve">Ì³é³ÛáõÃÛáõÝÝ»ñÇ Ù³ïáõóáõÙ </t>
  </si>
  <si>
    <t>êï³Ý¹³ñïÝ»ñÇ Ùß³ÏáõÙ ¨ Ñ³í³ï³ñÙ³·ñÙ³Ý Ñ³Ù³Ï³ñ·Ç ½³ñ·³óáõÙ</t>
  </si>
  <si>
    <t>²ñï³¹ñ³ÝùÇ, Í³é³ÛáõÃÛáõÝÝ»ñÇ ¨ ·áñÍÁÝÃ³óÝ»ñÇ ³Ýíï³Ý·áõÃÛ³Ý Ù³Ï³ñ¹³ÏÇ µ³ñ»É³íáõÙ, ÙÇç³½·³ÛÇÝ áõ ï³ñ³Í³ßñç³Ý³ÛÇÝ Ñ³í³ï³ñÙ³·ñÙ³Ý Ñ³Ù³Ï³ñ·»ñÇÝ ÇÝï»·ñáõÙ</t>
  </si>
  <si>
    <t>²é¨ïñáõÙ ï»ËÝÇÏ³Ï³Ý ËáãÁÝ¹áïÝ»ñÇ í»ñ³óáõÙ ¨ ßáõÏ³Û³Ñ³ÝíáÕ ³ñï³¹ñ³ÝùÇ áõ Ù³ïáõóíáÕ Í³é³ÛáõÃÛáõÝÝ»ñÇ Ñ³Ù³å³ï³ëË³ÝáõÃÛ³Ý ·Ý³Ñ³ïÙ³Ý ·áñÍáõÝ»áõÃÛ³Ý ³ñ¹ÛáõÝùÝ»ñÇ ÝÏ³ïÙ³Ùµ ëå³éáÕÝ»ñÇ íëï³ÑáõÃÛ³Ý µ³ñÓñ³óáõÙ</t>
  </si>
  <si>
    <t>êï³Ý¹³ñïÝ»ñÇ Ùß³ÏÙ³Ý Í³é³ÛáõÃÛáõÝÝ»ñ</t>
  </si>
  <si>
    <t>²ñï³¹ñ³ÝùÇ  ¨ Í³é³ÛáõÃÛáõÝÝ»ñÇ ³½·³ÛÇÝ ëï³Ý¹³ñïÝ»ñÇ Ùß³ÏáõÙ, ÙÇçå»ï³Ï³Ý, »íñáå³Ï³Ý ¨ ÙÇç³½·³ÛÇÝ Ï³½Ù³Ï»ñåáõÃÛáõÝÝ»ñÇ Ñ»ï Ñ³Ù³·áñÍ³ÏóáõÃÛáõÝ, ëï³Ý¹³ñïÝ»ñÇ ³½·³ÛÇÝ ýáÝ¹Ç í³ñÙ³Ý ¨ ï»Õ»Ï³ïí³Ï³Ý ëå³ë³ñÏÙ³Ý ³ßË³ï³ÝùÝ»ñÇ Çñ³Ï³Ý³óáõÙ</t>
  </si>
  <si>
    <t>²ç³ÏóáõÃÛáõÝ ÐÐ Ñ³í³ï³ñÙ³·ñÙ³Ý Ñ³Ù³Ï³ñ·ÇÝ</t>
  </si>
  <si>
    <t xml:space="preserve">Ð³í³ï³ñÙ³·ñÙ³Ý Í³é³ÛáõÃÛáõÝÝ»ñÇ Ù³ïáõóáõÙ, Ñ³í³ï³ñÙ³·ñÙ³Ý Ñ³Ù³Ï³ñ·Ç µ³ñ»÷áËáõÙ, ³ÝÓÝ³Ï³½ÙÇ áõëáõóáõÙ, ³½·³ÛÇÝ Ù³ñÙÝÇ Ï³Ûù¿çÇ ¨ é»»ëïñÝ»ñÇ ëå³ë³ñÏáõÙ, ³ñ¹Ç³Ï³Ý³óáõÙ, ³½·³ÛÇÝ Ù³ñÙÝÇ Ù³ëÝ³ÏóáõÃÛáõÝ ³ßË³ï³ÅáÕáíÝ»ñÇÝ, ·³·³ÃÝ³ÅáÕáíÝ»ñÇÝ, Ñ³Ý¹ÇåáõÙÝ»ñÇÝ </t>
  </si>
  <si>
    <t>²ç³ÏóáõÃÛáõÝ ÷áùñ ¨ ÙÇçÇÝ Ó»éÝ³ñÏ³ïÇñáõÃÛ³ÝÁ</t>
  </si>
  <si>
    <t>öáùñ ¨ ÙÇçÇÝ Ó»éÝ³ñÏ³ïÇñáõÃÛ³Ý ½³ñ·³óáõÙ ¨ ÁÝ¹É³ÛÝáõÙ</t>
  </si>
  <si>
    <t>öØÒ Ñ³ïí³ÍÇ ³ç³ÏóáõÃÛáõÝ ¨ ËÃ³ÝáõÙ, Ù³ñ½»ñáõÙ öØÒ-Ç ëáõµÛ»ÏïÝ»ñÇ Ãí³ù³Ý³ÏÇ ³í»É³óáõÙ</t>
  </si>
  <si>
    <t>öØÒ-Ç ëáõµÛ»ÏïÝ»ñÇÝ ³ç³ÏóáõÃÛ³Ý Íñ³·ñ»ñÇ Ñ³Ù³Ï³ñ·áõÙ ¨ Ï³é³í³ñáõÙ</t>
  </si>
  <si>
    <t>üÇÝ³Ýë³Ï³Ý ¨ Ý»ñ¹ñáõÙ³ÛÇÝ, ·áñÍ³ñ³ñ áõëáõóáÕ³Ï³Ý, ï»Õ»Ï³ïí³Ï³Ý, ËáñÑñ¹³ïí³Ï³Ý ³ç³ÏóáõÃÛáõÝ ·áñÍáÕ ¨ ëÏëÝ³Ï öØÒ ëáõµÛ»ÏïÝ»ñÇÝ</t>
  </si>
  <si>
    <t>Ü»ñ¹ñáõÙÝ»ñÇ ¨ ³ñï³Ñ³ÝÙ³Ý ËÃ³ÝÙ³Ý Íñ³·Çñ</t>
  </si>
  <si>
    <t>Ü»ñ¹ñáõÙÝ»ñÇ Ý»ñ·ñ³íÙ³Ý ¨ ³ñï³Ñ³ÝÙ³Ý ËÃ³ÝáõÙ</t>
  </si>
  <si>
    <t>Ü³Ëáñ¹ ï³ñí³ Ñ³Ù»Ù³ï Ý»ñ¹ñáõÙÝ»ñÇ ¨ ³ñï³Ñ³ÝÙ³Ý Í³í³ÉÇ ³×</t>
  </si>
  <si>
    <t xml:space="preserve">ÐÐ ³ñï³Ñ³ÝÙ³ÝÝ áõÕÕí³Í ³ñ¹ÛáõÝ³µ»ñ³Ï³Ý ù³Õ³ù³Ï³ÝáõÃÛ³Ý é³½Ù³í³ñáõÃÛ³Ùµ Ý³Ë³ï»ëí³Í ÙÇçáó³éáõÙÝ»ñ </t>
  </si>
  <si>
    <t xml:space="preserve">Üáñ áÉáñïÝ»ñÇ ½³ñ·³óÙ³Ý Ýå³ëïáõÙª ³ñï³Ñ³ÝÙ³ÝÝ ³ç³ÏóáõÃÛáõÝª Ýáñ ßáõÏ³Ý»ñÇ ÁÝ¹É³ÛÝÙ³Ý ³ç³ÏóáõÃÛáõÝª ë»ñïÇýÇÏ³óÙ³Ý Í³é³ÛáõÃÛáõÝÝ»ñÇ ÷áËÑ³ïáõóáõÙª í³ñÏ³íáñÙ³Ý ïáÏáëÝ»ñÇ ëáõµëÇ¹³íáñáõÙª Ï³ñáÕáõÃÛáõÝÝ»ñÇ ½³ñ·³óáõÙª ³ñï³Ñ³ÝÙ³Ý ËÝ¹ÇñÝ»ñÇ Ñ»ï³½áïáõÙ </t>
  </si>
  <si>
    <t xml:space="preserve"> 11002</t>
  </si>
  <si>
    <t>¼µáë³ßñçáõÃÛ³Ý ½³ñ·³óÙ³Ý Íñ³·Çñ</t>
  </si>
  <si>
    <t>Ìñ³·ñÇ Ýå³ï³ÏÁ ՝</t>
  </si>
  <si>
    <t xml:space="preserve">Ð³Û³ëï³ÝÇ ¨ Ñ³ÛÏ³Ï³Ý ½µáë³ßñç³ÛÇÝ ³ñ¹ÛáõÝùÇ ×³Ý³ã»ÉÇáõÃÛ³Ý ¨ ÙñóáõÝ³ÏáõÃÛ³Ý µ³ñÓñ³óáõÙ </t>
  </si>
  <si>
    <t xml:space="preserve">ØÇç³½·³ÛÇÝ ¨ Ý»ñùÇÝ ½µáë³ßñçÇÏÝ»ñÇ ¹ÇÝ³ÙÇÏ ³×Ç ³å³ÑáíáõÙ </t>
  </si>
  <si>
    <t>¼µáë³ßñçáõÃÛ³Ý áÉáñïáõÙ å»ï³Ï³Ý ù³Õ³ù³Ï³ÝáõÃÛ³Ý Ùß³ÏÙ³Ý ¨ Çñ³Ï³Ý³óÙ³Ý Í³é³ÛáõÃÛáõÝÝ»ñ</t>
  </si>
  <si>
    <t>¼µáë³ßñçáõÃÛ³Ý áÉáñïáõÙ ù³Õ³ù³Ï³ÝáõÃÛ³Ý Ùß³ÏÙ³Ý ¨ Çñ³Ï³Ý³óÙ³Ý Ñ³Ù³Ï³ñ·Ù³Ý, å»ï³Ï³Ý Íñ³·ñ»ñÇ åÉ³Ý³íáñÙ³Ý, Ùß³ÏÙ³Ý, Çñ³Ï³Ý³óÙ³Ý ¨ ÙáÝÇÃáñÇÝ·Ç (í»ñ³ÑëÏÙ³Ý) Í³é³ÛáõÃÛáõÝÝ»ñ</t>
  </si>
  <si>
    <t xml:space="preserve">ØÇçáó³éÙ³Ý ³Ýí³ÝáõÙÁ՝ </t>
  </si>
  <si>
    <t>²ç³ÏóáõÃÛáõÝ ½µáë³ßñçáõÃÛ³Ý ½³ñ·³óÙ³ÝÁ</t>
  </si>
  <si>
    <t xml:space="preserve">ØÇçáó³éáõÙÝ ÁÝ¹·ñÏáõÙ ¿․
³ÏïÇí ¨ ÃÇñ³Ë³íáñí³Í Ù³ñù»ÃÇÝ·³ÛÇÝ ¨ ËÃ³ÝÙ³Ý ÙÇçáó³éáõÙÝ»ñÇ  Çñ³Ï³Ý³óáõÙ, Ñ³ÛÏ³Ï³Ý ½µáë³ßñç³ÛÇÝ ³ñ¹ÛáõÝùÇ ¹Çí»ñëÇýÇÏ³óáõÙ, »ÝÃ³Ï³éáõóí³ÍùÝ»ñÇ ¨ Ù³ñ¹Ï³ÛÇÝ é»ëáõñëÝ»ñÇ ½³ñ·³óáõÙ, ÙÇç³½·³ÛÇÝ Ñ³Ù³·áñÍ³ÏóáõÃÛáõÝ
</t>
  </si>
  <si>
    <t xml:space="preserve">Ð³Ù³ßË³ñÑ³ÛÇÝ µ³ÝÏÇ ³ç³ÏóáõÃÛ³Ùµ Çñ³Ï³Ý³óíáÕ î»Õ³Ï³Ý ïÝï»ëáõÃÛ³Ý ¨ »ÝÃ³Ï³éáõóí³ÍùÝ»ñÇ ½³ñ·³óÙ³Ý Íñ³·ñÇ Ï³é³í³ñáõÙ </t>
  </si>
  <si>
    <t xml:space="preserve">î»Õ³Ï³Ý ïÝï»ëáõÃÛ³Ý ¨ »ÝÃ³Ï³éáõóí³ÍùÝ»ñÇ ½³ñ·³óÙ³Ý Íñ³·Çñª ÐÐ ï³ñµ»ñ Ù³ñ½»ñáõÙ ½µáë³ßñçáõÃÛ³Ý Ñ»ï Ï³åí³Í »ÝÃ³Ï³éáõóí³ÍùÝ»ñÇ µ³ñ»É³íÙ³Ý Ýå³ï³Ïáí </t>
  </si>
  <si>
    <t xml:space="preserve">Ð³Ù³ßË³ñÑ³ÛÇÝ µ³ÝÏÇ ³ç³ÏóáõÃÛ³Ùµ Çñ³Ï³Ý³óíáÕ î»Õ³Ï³Ý ïÝï»ëáõÃÛ³Ý ¨ »ÝÃ³Ï³éáõóí³ÍùÝ»ñÇ ½³ñ·³óÙ³Ý Íñ³·ñÇ ßñç³Ý³ÏÝ»ñáõÙ ÐÐ ï³ñµ»ñ Ù³ñ½»ñáõÙ ½µáë³ßñçáõÃÛ³Ý Ñ»ï Ï³åí³Í »ÝÃ³Ï³éáõóí³ÍùÝ»ñÇ µ³ñ»É³íÙ³ÝÝ áõÕÕí³Í ÙÇçáó³éáõÙÝ»ñ </t>
  </si>
  <si>
    <t xml:space="preserve">ÀÝïñí³Í Ù³ñ½»ñáõÙ ½µáë³ßñçáõÃÛ³Ý Ñ»ï Ï³åí³Í »ÝÃ³Ï³éáõóí³ÍùÝ»ñÇ, ³Û¹ ÃíáõÙª ×³Ý³å³ñÑÝ»ñÇ, ³íïáÏ³Û³Ý³ï»Õ»ñÇ, çñ³Ù³ï³Ï³ñ³ñÙ³Ý Ñ³Ù³Ï³ñ·»ñÇ, Éáõë³íáñáõÃÛ³Ý í»ñ³Ýáñá·áõÙ ¨ ÝáñáíÇ Ï³éáõóáõÙ </t>
  </si>
  <si>
    <t>Ìñ³·ñÇ í»ñçÝ³Ï³Ý ³ñ¹ÛáõÝùÝ»ñÁ</t>
  </si>
  <si>
    <t>â³÷áñáßÇãÁ</t>
  </si>
  <si>
    <t xml:space="preserve">Ìñ³·ñÇ ¹³ëÇãÁ` </t>
  </si>
  <si>
    <t xml:space="preserve">ØÇçáó³éÙ³Ý ¹³ëÇãÁ` </t>
  </si>
  <si>
    <t xml:space="preserve">ØÇçáó³éÙ³Ý ³Ýí³ÝáõÙÁ` </t>
  </si>
  <si>
    <t xml:space="preserve">ÜÏ³ñ³·ñáõÃÛáõÝÁ` </t>
  </si>
  <si>
    <t xml:space="preserve">ØÇçáó³éÙ³Ý ï»ë³ÏÁ` </t>
  </si>
  <si>
    <t xml:space="preserve">  ²ñ¹ÛáõÝùÇ ã³÷áñáßÇãÝ»ñ </t>
  </si>
  <si>
    <t>ØÇçáó³éÙ³Ý íñ³ Ï³ï³ñí³Í Í³ËëÁ (Ñ³½³ñ ¹ñ³Ù)</t>
  </si>
  <si>
    <t xml:space="preserve"> ²ñ¹ÛáõÝùÇ ã³÷áñáßÇãÝ»ñ   </t>
  </si>
  <si>
    <t>²ñï³¹ñ³ÝùÇ  ¨ Í³é³ÛáõÃÛáõÝÝ»ñÇ ·Íáí ³½·³ÛÇÝ ëï³Ý¹³ñïÝ»ñÇ Ùß³ÏáõÙ, Ñ³ï</t>
  </si>
  <si>
    <t>ØñóáõÛÃáí ÁÝïñí³Í  Ï³½Ù³Ï»ñåáõÃÛáõÝ</t>
  </si>
  <si>
    <t>ÐÐ ³ñï³Ñ³ÝÙ³ÝÝ áõÕÕí³Í ³ñ¹ÛáõÝ³µ»ñ³Ï³Ý ù³Õ³ù³Ï³ÝáõÃÛ³Ý é³½Ù³í³ñáõÃÛ³Ùµ Ý³Ë³ï»ëí³Í ÙÇçáó³éáõÙÝ»ñ</t>
  </si>
  <si>
    <t>Üáñ áÉáñïÝ»ñÇ ½³ñ·³óÙ³Ý Ýå³ëïáõÙ` ³ñï³Ñ³ÝÙ³ÝÝ ³ç³ÏóáõÃÛáõÝ, Ýáñ ßáõÏ³Ý»ñÇ ÁÝ¹É³ÛÝÙ³Ý ³ç³ÏóáõÃÛáõÝ, ë»ñïÇýÇÏ³óÙ³Ý Í³é³ÛáõÃÛáõÝÝ»ñÇ ÷áËÑ³ïáõóáõÙ, í³ñÏ³íáñÙ³Ý ïáÏáëÝ»ñÇ ëáõµëÇ¹³íáñáõÙ, Ï³ñáÕáõÃÛáõÝÝ»ñÇ ½³ñ·³óáõÙ, ³ñï³Ñ³ÝÙ³Ý ËÝ¹ÇñÝ»ñÇ Ñ»ï³½áïáõÙ</t>
  </si>
  <si>
    <t>²ñï³¹ñ³Ï³Ý ·áñÍáõÝ»áõÃÛ³Ý í³ñÏ³íáñÙ³Ý ëáõµëÇ¹³íáñáõÙ, ëáõµëÇ¹³íáñí³Í í³ñÏ»ñÇ ù³Ý³Ï, Ñ³ï</t>
  </si>
  <si>
    <t>²ñï»ñÏñáõÙ Ñ³ÛÏ³Ï³Ý ³ñï³¹ñ³ÝùÇ í»ñ³µ»ñÛ³É ·áí³½¹Ç ¨ Ñ³ë³ñ³Ï³Ï³Ý Ï³ñÍÇùÇ Ó¨³íáñÙ³Ý (PR) ÙÇçáó³éáõÙÝ»ñÇ Ï³½Ù³Ï»ñåáõÙ ¨ Çñ³Ï³Ý³óáõÙ, ÙÇçáó³éáõÙÝ»ñÇ ù³Ý³ÏÁ, Ñ³ï</t>
  </si>
  <si>
    <t>ØÇç³½·³ÛÇÝ óáõó³Ñ³Ý¹»ëÝ»ñÇÝ Ù³ëÝ³ÏóáõÃÛ³Ý ³å³ÑáíáõÙ, óáõó³Ñ³Ý¹»ëÝ»ñÇ ù³Ý³ÏÁ, Ñ³ï</t>
  </si>
  <si>
    <t>àõëáõóÙ³Ý ¹³ëÁÝÃ³óÝ»ñÇ Ï³½Ù³Ï»ñåáõÙ, Ñ³ï</t>
  </si>
  <si>
    <t>¶áñÍ³ñ³ñ Ñ³Ù³ÅáÕáíÝ»ñÇ (ýáñáõÙÝ»ñÇ), ÇÝãå»ë Ý³¨ ³ÛÉ Ñ³Ù³ÝÙ³Ý ÙÇçáó³éáõÙÝ»ñÇ Ù³ëÝ³ÏóáõÃÛáõÝ ¨ (Ï³Ù) Ï³½Ù³Ï»ñåáõÙ, Ñ³ï</t>
  </si>
  <si>
    <t>¶áñÍ³ñ³ñ Ï³å»ñÇ Ñ³ëï³ïáõÙ, Ñ³ï</t>
  </si>
  <si>
    <t xml:space="preserve"> ¼µáë³ßñçáõÃÛ³Ý ½³ñ·³óÙ³Ý Íñ³·Çñ</t>
  </si>
  <si>
    <t xml:space="preserve"> ¼µáë³ßñçáõÃÛ³Ý ½³ñ·³óÙ³Ý áÉáñïáõÙ å»ï³Ï³Ý ù³Õ³ù³Ï³ÝáõÃÛ³Ý Ùß³ÏÙ³Ý ¨ ¹ñ³ Ï³ï³ñÙ³Ý Ñ³Ù³Ï³ñ·Ù³Ýª å»ï³Ï³Ý Í³ñ·ñ»ñÇ åÉ³Ý³íáñÙ³Ýª Ùß³ÏÙ³Ýª Çñ³Ï³Ý³óÙ³Ý ¨ ÙáÝÇïáñÇÝ·Ç (í»ñ³ÑëÏÙ³Ý) Í³é³ÛáõÃÛáõÝÝ»ñ </t>
  </si>
  <si>
    <t xml:space="preserve">ø³Õ³ù³Ï³ÝáõÃÛ³Ý Ùß³ÏÙ³Ý ¨ ¹ñ³ Ï³ï³ñÙ³Ý Ñ³Ù³Ï³ñ·Ù³Ýª å»ï³Ï³Ý Íñ³·ñ»ñÇ åÉ³Ý³íáñÙ³Ýª Ùß³ÏÙ³Ýª Çñ³Ï³Ý³óÙ³Ý ¨ ÙáÝÇïáñÇÝ·Ç (í»ñ³ÑëÏÙ³Ý) Í³é³ÛáõÃÛáõÝÝ»ñ </t>
  </si>
  <si>
    <t>ÐÐ ¿ÏáÝáÙÇÏ³ÛÇ Ý³Ë³ñ³ñáõÃÛ³Ý ½µáë³ßñçáõÃÛ³Ý ÏáÙÇï»</t>
  </si>
  <si>
    <t>Ծրագրի միջոցառումները</t>
  </si>
  <si>
    <t>Ամփոփ/բացված</t>
  </si>
  <si>
    <t>Ծրագրի դասիչը՝</t>
  </si>
  <si>
    <t>Միջոցառման դասիչը՝</t>
  </si>
  <si>
    <t>Միջոցառման անվանումը՝</t>
  </si>
  <si>
    <t>Նկարագրությունը՝</t>
  </si>
  <si>
    <t xml:space="preserve">ØÇçáó³éáõÙÝ ÁÝ¹·ñÏáõÙ ªէ․
³ÏïÇí ¨ ÃÇñ³Ë³íáñí³Í Ù³ñù»ÃÇÝ·³ÛÇÝ ¨ ËÃ³ÝÙ³Ý ÙÇçáó³éáõÙÝ»ñÇ Çñ³Ï³Ý³óáõÙ, Ñ³ÛÏ³Ï³Ý ½µáë³ßñç³ÛÇÝ ³ñ¹ÛáõÝùÇ ¹Çí»ñëÇýÇÏ³óáõÙ, »ÝÃ³Ï³éáõóí³ÍùÝ»ñÇ ¨ Ù³ñ¹Ï³ÛÇÝ é»ëáõñëÝ»ñÇ ½³ñ·³óáõÙ, ÙÇç³½·³ÛÇÝ Ñ³Ù³·áñÍ³ÏóáõÃÛáõÝ </t>
  </si>
  <si>
    <t>Միջոցառման տեսակը՝</t>
  </si>
  <si>
    <t>Միջոցառման վրա կատարվող ծախսը (հազար դրամ)</t>
  </si>
  <si>
    <t>²åñ³ÝùÝ»ñÇ ³ñï³Ñ³ÝáõÙ/ÐÜ², ïáÏáë</t>
  </si>
  <si>
    <t>²ç³ÏóáõÃÛáõÝ ëï³ó³Í Ùß³ÏáÕ ³ñ¹ÛáõÝ³µ»ñáõÃÛáõÝáõÙ ·áñÍáÕ Ï³½Ù³Ï»ñåáõÃÛáõÝÝ»ñÇ ÏáÕÙÇó ³åñ³ÝùÝ»ñÇ ³ñï³Ñ³ÝáõÙ, ÙÉñ¹ ¹ñ³Ù</t>
  </si>
  <si>
    <t xml:space="preserve">îÝï»ë³Ï³Ý Ï³ÛáõÝ ³×Ç ³å³ÑáíáõÙ </t>
  </si>
  <si>
    <t>ä»ï³Ï³Ý Ù³ñÙÇÝÝ»ñÇ ÏáÕÙÇó û·ï³·áñÍíáÕ áã ýÇÝ³Ýë³Ï³Ý ³ÏïÇíÝ»ñÇ Ñ»ï ·áñÍ³éÝáõÃÛáõÝÝ»ñ</t>
  </si>
  <si>
    <t>ä»ï³Ï³Ý Ù³ñÙÝÇ (Ï³ï³ñáÕ) ·»ñ³ï»ëã³Ï³Ý ¹³ëÇãÁ՝</t>
  </si>
  <si>
    <t>ä»ï³Ï³Ý Ù³ñÙÝÇ  (Ï³ï³ñáÕ) ³Ýí³ÝáõÙÁ՝</t>
  </si>
  <si>
    <t>ÀÝïñí³Í ½µáë³ßñç³ÛÇÝ í³Ûñ»ñÇ µ³ñ»É³íí³Í Ùáõïù³ÛÇÝ ×³Ý³å³ñÑÝ»ñ, ÏÙ</t>
  </si>
  <si>
    <t xml:space="preserve">¼µáë³ßñç³ÛÇÝ ßñç³ÝÇ »ñÏ³ÛÝùáí ·ïÝíáÕ Å³é³Ý·áõÃÛ³Ý ûµÛ»ÏïÝ»ñáõÙ Ï³éáõóí³Í ½µáë³ßñç³ÛÇÝ Ñ³ñÙ³ñáõÃÛáõÝÝ»ñÇ ÃÇíÁ, Ñ³ï </t>
  </si>
  <si>
    <t xml:space="preserve"> öáÕáó³ÛÇÝ Éáõë³íáñáõÃÛ³Ý ÷áË³ñÇÝí³Í (ï»Õ³¹ñí³Í ëÛáõÝ»ñÇ ¨ É³Ùå»ñÇ) ÃÇíÁ </t>
  </si>
  <si>
    <t xml:space="preserve"> ´³ñ»É³íí³Í ½µáë³Û·ÇÝ»ñÇ ÃÇíÁ </t>
  </si>
  <si>
    <t>²ÛÉ å»ï³Ï³Ý Ï³½Ù³Ï»ñåáõÃÛáõÝÝ»ñÇ ÏáÕÙÇó û·ï³·áñÍíáÕ áã ýÇÝ³Ýë³Ï³Ý ³ÏïÇíÝ»ñÇ Ñ»ï ·áñÍ³éÝáõÃÛáõÝÝ»ñ</t>
  </si>
  <si>
    <t>ä»ï³Ï³Ý ³ç³ÏóáõÃÛáõÝ Ð³Û³ëï³ÝÇ Ð³Ýñ³å»ïáõÃÛáõÝáõÙ ¨ ³ñï»ñÏñáõÙ Ý»ñ¹ñáõÙ³ÛÇÝ ¨ äØ¶ Íñ³·ñ»ñÇ Çñ³Ï³Ý³óÙ³ÝÁ</t>
  </si>
  <si>
    <t>úï³ñ»ñÏñÛ³ áõÕÕ³ÏÇ Ý»ñ¹ñáõÙÝ»ñÇ Ý»ñ·ñ³íáõÙ, Ý»ñ¹ñáÕÝ»ñÇÝ ËáñÑñ¹³ïíáõÃÛ³Ý ¨ ³ç³ÏóáõÃÛ³Ý ïñ³Ù³¹ñáõÙ,ûï³ñ»ñÏñÛ³ Ý»ñ¹ñáõÙ³ÛÇÝ Íñ³·ñ»ñÇÝ µ³ÅÝ»Ù³ëÝ³ÏóáõÃáõÝ, äØ¶ áÉáñïÇ ½³ñ·³óÙ³Ý ËÃ³ÝáõÙ, äØ¶ Íñ³·ñ»ñÇ ½³ñ·³óÙ³Ý ³ç³ÏóáõÃÛáõÝ</t>
  </si>
  <si>
    <t>Ø³ëÝ³·Çï³óí³Í Ï³½Ù³Ï»ñåáõÃÛáõÝ</t>
  </si>
  <si>
    <t>ä»ï³Ï³Ý Ù³ñÙÝÇ ³Ýí³ÝáõÙÁª</t>
  </si>
  <si>
    <t>Ø²ê 1. äºî²Î²Ü Ø²ðØÜÆ è²¼Ø²ì²ðàôÂÚ²Ü ÀÜ¸Ð²Üàôð ÜÎ²ð²¶ðàôÂÚàôÜÀ</t>
  </si>
  <si>
    <t>1.ÐÇÙÝ³Ï³Ý é³½Ù³í³ñ³Ï³Ý Ýå³ï³ÏÝ»ñÁ ¨ ·»ñ³Ï³ í»ñçÝ³Ï³Ý ³ñ¹ÛáõÝùÝ»ñÁª</t>
  </si>
  <si>
    <t>2. ´Ûáõç»ï³ÛÇÝ Íñ³·ñ»ñáõÙ Ï³ï³ñíáÕ ÑÇÙÝ³Ï³Ý ÷á÷áËáõÃÛáõÝÝ»ñÁª</t>
  </si>
  <si>
    <t>Ü³ËÏÇÝáõÙ å»ï³Ï³Ý ³ç³ÏóáõÃÛ³Ý Íñ³·ñ»ñáõÙ ³ç³ÏóáõÃÛáõÝÁ ïñ³Ù³¹ñíáõÙ ¿ñ í³ñÏ³ÛÇÝ ïáÏáë³¹ñáõÛùÝ»ñÇ ëáõµëÇ¹³íáñÙ³Ý Ù»Ë³ÝÇ½Ùáí։ Ü»ñÏ³ÛáõÙë µ³óÇ ïáÏáë³¹ñáõÛùÝ»ñÇ ëáõµëÇ¹³íáñáõÙÇó ÏÇñ³éíáõÙ ¿ Ý³¨ Í³Ëë»ñÇ ÷áËÑ³ïáõóÙ³Ý Ù»Ë³ÝÇ½ÙÁ, áñÝ ³é³í»É Ñ³ëó»Ï³Ý ¿։ ä»ï³Ï³Ý ³ç³ÏóáõÃÛ³Ý Íñ³·ñ»ñÁ ÑÇÙÝ³Ï³ÝáõÙ Ýå³ï³Ï³áõÕÕí³Í »Ý ÑÇÙÝ³Ï³Ý ÙÇçáóÝ»ñÇ Ý»ñ¹ñÙ³ÝÁ։</t>
  </si>
  <si>
    <t>4. üÇÝ³Ýë³Ï³Ý ³ÏïÇíÝ»ñÇ Ï³é³í³ñÙ³ÝÝ ³ÝãíáÕ ÙÇçáó³éáõÙÝ»ñÁª</t>
  </si>
  <si>
    <t>2019Ã. ÷³ëï³óÇ</t>
  </si>
  <si>
    <t>2020Ã. ëå³ëíáÕ</t>
  </si>
  <si>
    <t>2021Ã. »é³ÙëÛ³Ï</t>
  </si>
  <si>
    <t>2021Ã. ÏÇë³ÙÛ³Ï</t>
  </si>
  <si>
    <t>2021Ã.         ÇÝÝ ³ÙÇë</t>
  </si>
  <si>
    <t>2021Ã.           ï³ñÇ</t>
  </si>
  <si>
    <t>2023Ã.</t>
  </si>
  <si>
    <t>1</t>
  </si>
  <si>
    <t xml:space="preserve"> 5 </t>
  </si>
  <si>
    <t xml:space="preserve"> 10 </t>
  </si>
  <si>
    <t xml:space="preserve"> 1 </t>
  </si>
  <si>
    <t xml:space="preserve"> 7 </t>
  </si>
  <si>
    <t xml:space="preserve"> 60 </t>
  </si>
  <si>
    <t>Ö·Ý³Å³Ù»ñÇ Ñ³Ï³½¹Ù³Ý ¨ ³ñï³Ï³ñ· Çñ³íÇ×³ÏÝ»ñÇ Ñ»ï¨³ÝùÝ»ñÇ Ýí³½»óÙ³Ý ¨ í»ñ³óÙ³Ý Íñ³·Çñ</t>
  </si>
  <si>
    <t>ÎáñáÝ³íÇñáõëÇ (COVID-19)  ï³ñ³ÍÙ³Ý Ïñ×³ïáõÙ, ïÝï»ë³Ï³Ý Ï³ÛáõÝáõÃÛ³Ý ³å³ÑáíáõÙ</t>
  </si>
  <si>
    <t>ÎáñáÝ³íÇñáõëÇ (COVID-19) Ñ»ï¨³Ýùáí ³é³ç³ó³Í ×·Ý³Å³Ù»ñÇ Ñ³Ï³½¹áõÙ ¨ Ñ»ï¨³ÝùÝ»ñÇ í»ñ³óáõÙ</t>
  </si>
  <si>
    <t>ºÉ³Ï»ï³ÛÇÝ óáõó³ÝÇßÁ</t>
  </si>
  <si>
    <t>ÂÇñ³Ë³ÛÇÝ óáõó³ÝÇßÁ</t>
  </si>
  <si>
    <t>ÂÇñ³Ë³ÛÇÝ Å³ÙÏ»ïÁ</t>
  </si>
  <si>
    <t>àÉáñï³ÛÇÝ Ã»Ù³ïÇÏ Ñ»ï³½áïáõÃÛáõÝÝ»ñ</t>
  </si>
  <si>
    <t>ï³ñ»Ï³Ý</t>
  </si>
  <si>
    <t>ÐÐ-áõÙ ³ßÝ³Ý³ó³Ý óáñ»ÝÇ ³ñï³¹ñáõÃÛ³Ý ËÃ³ÝÙ³Ý Ýå³ï³Ïáí ëáõµëÇ¹³íáñáõÙ</t>
  </si>
  <si>
    <t>ÎáñáÝ³íÇñáõëÇ ïÝï»ë³Ï³Ý Ñ»ï¨³ÝùÝ»ñÇ Ù»ÕÙÙ³Ý Ýå³ï³Ïáí ³ßÝ³Ý³ó³Ý óáñ»ÝÇ ë»ñÙ»ñÇ ·ÝÇ Ù³ëÝ³ÏÇ ëáõµëÇ¹³íáñáõÙ</t>
  </si>
  <si>
    <t>Հայաստանում ներդրումներ իրականացնելու առնչությամբ առնվազն 5 օտարերկրյա կազմակերպությունների հետ բանակցությունների արդյունքում ստորագրված հուշագրերի քանակ, հուշագիր</t>
  </si>
  <si>
    <t>ÎáñáÝ³íÇñáõëÇ (COVID-19) ïÝï»ë³Ï³Ý Ñ»ï¨³ÝùÝ»ñÇ ã»½áù³óÙ³Ý  19-ñ¹ ÙÇçáó³éÙ³Ý ßñç³Ý³ÏÝ»ñáõÙ Çñ³Ï³Ý³óíáÕ í³ñÏ³íáñÙ³Ý ³å³ÑáíÙ³Ý Ýå³ï³Ïáí ³ç³ÏóáõÃÛ³Ý ïñ³Ù³¹ñáõÙ</t>
  </si>
  <si>
    <t>ÎáñáÝ³íÇñáõëÇ ïÝï»ë³Ï³Ý Ñ»ï¨³ÝùÝ»ñÇ ã»½áù³óÙ³Ý 19-ñ¹ ÙÇçáó³éÙ³Ý Íñ³·ñÇ ßñç³Ý³ÏÝ»ñáõÙ ïñ³Ù³¹ñíáÕ í³ñÏ»ñÇ »ñ³ßËÇù³ÛÇÝ ·áõÙ³ñÝ»ñÇ ïñ³Ù³¹ñÙ³Ý ³å³ÑáíÙ³ÝÁ ³ç³ÏóáõÃÛáõÝ</t>
  </si>
  <si>
    <t>ºñ³ßË³íáñáõÃÛ³Ý ·áõÙ³ñÇ 25 ïáÏáëÇ ³å³ÑáíÙ³Ùµ ïñ³Ù³¹ñíáÕ í³ñÏ»ñÇ ù³Ý³Ï, Ñ³ï</t>
  </si>
  <si>
    <t xml:space="preserve">19-ñ¹ ÙÇçáó³éÙ³Ý ß³Ñ³éáõ Ñ³Ù³ñíáÕ ïÝï»ë³í³ñáÕ ëáõµÛ»ÏïÝ»ñÇÝ í³ñÏ³íáñÙ³Ý Ýå³ï³Ïáí ýÇÝ³Ýë³Ï³Ý »ñ³ßË³íáñáõÃÛ³Ý ³å³ÑáíáõÙ </t>
  </si>
  <si>
    <t>ÎáñáÝ³íÇñáõëÇ (COVID-19) ïÝï»ë³Ï³Ý Ñ»ï¨³ÝùÝ»ñÇ ã»½áù³óÙ³Ý  19-ñ¹ ÙÇçáó³éÙ³Ý ßñç³Ý³ÏÝ»ñáõÙ Çñ³Ï³Ý³óíáÕ í³ñÏ³íáñում</t>
  </si>
  <si>
    <t>»ñ³ßË³íáñáõÃÛ³Ý ·áõÙ³ñÇ 75 ïáÏáëÇ ³å³ÑáíÙ³Ùµ ïñ³Ù³¹ñíáÕ í³ñÏ»ñÇ ù³Ý³Ï, Ñ³ï</t>
  </si>
  <si>
    <t>ÎáñáÝ³íÇñáõëÇ (COVID-19) ïÝï»ë³Ï³Ý Ñ»ï¨³ÝùÝ»ñÇ ã»½áù³óÙ³Ý  23-ñ¹ ÙÇçáó³éÙ³Ý ßñç³Ý³ÏÝ»ñáõÙ Çñ³Ï³Ý³óíáÕ ³ç³ÏóáõÃÛ³Ý ïñ³Ù³¹ñáõÙ</t>
  </si>
  <si>
    <t>¼µáë³ßñçáõÃÛ³ÝÝ áõÕÕ³ÏÇáñ»Ý ³éÝãíáÕ ³é³ÝÓÇÝ áÉáñïÝ»ñÇ ïÝï»ë³í³ñáÕÝ»ñÇÝ ÏáñáÝ³íÇñáõëÇ ïÝï»ë³Ï³Ý Ñ»ï¨³ÝùÝ»ñÇ ã»½áù³óÙ³Ý, ·áñÍáõÝ»áõÃÛ³Ý ß³ñáõÝ³Ï³Ï³ÝáõÃÛ³Ý ¨ ³ßË³ï³ï»Õ»ñÇ å³Ñå³ÝÙ³Ý Ýå³ï³Ïáí ³ç³ÏóáõÃÛ³Ý ïñ³Ù³¹ñáõÙ</t>
  </si>
  <si>
    <t>²ç³ÏóáõÃÛáõÝ ëï³óáÕ ïÝï»ë³í³ñáÕÝ»ñ</t>
  </si>
  <si>
    <t xml:space="preserve">ÐÐ ýÇÝ³ÝëÝ»ñÇ Ý³Ë³ñ³ñáõÃÛáõÝ </t>
  </si>
  <si>
    <t>ÐÐ å»ï³Ï³Ý »Ï³ÙáõïÝ»ñÇ ÏáÙÇï»</t>
  </si>
  <si>
    <t>ÐÐ-áõÙ ³ßÝ³Ý³ó³Ý óáñ»ÝÇ ³ñï³¹ñáõÃÛ³Ý ËÃ³ÝÙ³ÝÁ å»ï³Ï³Ý ³ç³ÏóáõÃÛáõÝ</t>
  </si>
  <si>
    <t>ÎáñáÝ³íÇñáõëÇ ïÝï»ë³Ï³Ý Ñ»ï¨³ÝùÝ»ñÇ Ù»ÕÙÙ³Ý Ýå³ï³Ïáí ³ßÝ³Ý³ó³Ý óáñ»ÝÇ ë»ñÙ»ñÇ ·ÝÇ Ù³ëÝ³ÏÇ ÷áËÑ³ïáõóáõÙ</t>
  </si>
  <si>
    <t>ä»ï³Ï³Ý ³ç³ÏóáõÃÛáõÝ Ð³Û³ëï³ÝÇ Ð³Ýñ³å»ïáõÃÛáõÝáõÙ Ý»ñ¹ñáõÙ³ÛÇÝ Íñ³·ñ»ñÇ ËÃ³ÝÙ³ÝÁ, Çñ³Ï³Ý³óÙ³ÝÁ ¨ Ñ»ïÝ»ñ¹ñáõÙ³ÛÇÝ ëå³ë³ñÏÙ³ÝÁ:</t>
  </si>
  <si>
    <t>Միջոցառման նկարագրությունը՝</t>
  </si>
  <si>
    <t>Ü»ñ¹ñáÕÝ»ñÇ ëå³ë³ñÏÙ³ÝÁ, Ý»ñ¹ñáõÙÝ»ñÇ ËÃ³ÝÙ³Ý ³ßË³ï³ÝùÝ»ñÇ Çñ³Ï³Ý³óÙ³ÝÁ, ³ñ¹ÛáõÝ³µ»ñ³Ï³Ý ù³Õ³ù³Ï³ÝáõÃÛ³Ý é³½Ù³í³ñáõÃÛ³Ùµ Ý³Ë³ï»ëí³Í ÙÇçáó³éáõÙÝ»ñÇ Ï³½Ù³Ï»ñåÙ³ÝÁ, ûï³ñ»ñÏñÛ³ Ý»ñ¹ñáÕÝ»ñÇ Ý»ñ·ñ³íÙ³ÝÁ ¨ Ñ»ïÝ»ñ¹ñáõÙ³ÛÇÝ ëå³ë³ñÏ³Ù³ÝÁ å»ï³Ï³Ý ³ç³ÏóáõÃÛáõÝ:</t>
  </si>
  <si>
    <t>Ծառայության մատուցում</t>
  </si>
  <si>
    <t>ä»ï³Ï³Ý ³ç³ÏóáõÃÛáõÝ Ð³Û³ëï³ÝÇ Ð³Ýñ³å»ïáõÃÛáõÝáõÙ Ý»ñ¹ñáõÙ³ÛÇÝ Íñ³·ñ»ñÇ ËÃ³ÝÙ³ÝÁ, Çñ³Ï³Ý³óÙ³ÝÁ ¨ Ñ»ïÝ»ñ¹ñáõÙ³ÛÇÝ ëå³ë³ñÏÙ³ÝÁ</t>
  </si>
  <si>
    <t>Ü»ñ¹ñáÕÝ»ñÇ ëå³ë³ñÏÙ³ÝÁ, Ý»ñ¹ñáõÙÝ»ñÇ ËÃ³ÝÙ³Ý ³ßË³ï³ÝùÝ»ñÇ Çñ³Ï³Ý³óÙ³ÝÁ, ³ñ¹ÛáõÝ³µ»ñ³Ï³Ý ù³Õ³ù³Ï³ÝáõÃÛ³Ý é³½Ù³í³ñáõÃÛ³Ùµ Ý³Ë³ï»ëí³Í ÙÇçáó³éáõÙÝ»ñÇ Ï³½Ù³Ï»ñåÙ³ÝÁ, ûï³ñ»ñÏñÛ³ Ý»ñ¹ñáÕÝ»ñÇ Ý»ñ·ñ³íÙ³ÝÁ ¨ Ñ»ïÝ»ñ¹ñáõÙ³ÛÇÝ ëå³ë³ñÏ³Ù³ÝÁ å»ï³Ï³Ý ³ç³ÏóáõÃÛáõÝ</t>
  </si>
  <si>
    <t>Ü»ñ¹ñáõÙÝ»ñÇ Ý»ñ·ñ³íÙ³Ý áõ ·áñÍ³ñ³ñ Ï³å»ñÇ Ñ³ëï³ïÙ³Ý Ýå³ï³Ïáí ÐÐ-áõÙ ¨ ³ñï»ñÏñáõÙ ÙÇçáó³éáõÙÝ»ñÇ Ï³½Ù³Ï»ñåáõÙ, Ñ³ï</t>
  </si>
  <si>
    <t>Ü»ñ¹ñáÕÝ»ñÇ, ·áñÍ³ñ³ñÝ»ñÇ Ñ³Ù³ñ Ý³Ë³ï»ëí³Í ÐÐ ·áñÍ³ñ³ñ ¨ Ý»ñ¹ñáõÙ³ÛÇÝ ¹³ßïÁ Ý»ñÏ³Û³óÝáÕ, ÇÝãå»ë Ý³¨ áÉáñï³ÛÇÝ (ÐÐ ïÝï»ëáõÃÛ³Ý ×ÛáõÕ»ñ) áõÕ»óáõÛóÝ»ñÇ, ßÝáñÑ³Ý¹»ëÝ»ñÇ Ý³Ë³å³ïñ³ëïáõÙ, Ñ³ï</t>
  </si>
  <si>
    <t>üÇÝ³Ýë³Ï³Ý ³ç³ÏóáõÃÛ³Ý Íñ³·ñ»ñÇ ("êÏëÝ³Ï ·áñÍ³ñ³ñÝ»ñÇ Ó»éÝ»ñ»óáõÃÛ³Ý ³ç³ÏóáõÃÛáõÝ" Íñ³·ñÇ, "ÏáñáÝáíÇñáõëÇ ïÝï»ë³Ï³Ý Ñ»ï¨³ÝùÝ»ñÇ ã»½áù³óÙ³Ý »ññáñ¹ ÙÇçáó³éáõÙ" Íñ³·ñÇ  ¨ ³ÛÉ Íñ³·ñ»ñÇ) ßñç³Ý³ÏÝ»ñáõÙ ³ç³ÏóáõÃÛáõÝ ëï³ó³Í ß³Ñ³éáõÝ»ñÇ Ùßï³¹Çï³ñÏáõÙ</t>
  </si>
  <si>
    <t xml:space="preserve">Î³åÁ ÐÐ Ï³é³í³ñáõÃÛ³Ý Íñ³·ñáí  ¨ ÐÐ ·áñÍáÕ ³ÛÉ é³½Ù³í³ñ³Ï³Ý ÷³ëï³ÃÕÃ»ñáí ë³ÑÙ³Ýí³Í ÐÐ Ï³é³í³ñáõÃÛ³Ý ù³Õ³ù³Ï³ÝáõÃÛ³Ý Ýå³ï³ÏÝ»ñÇ ¨ ÃÇñ³ËÝ»ñÇ Ñ»ï </t>
  </si>
  <si>
    <t>Î³åÁ Ø²Î-Ç Ï³ÛáõÝ ½³·³óÙ³Ý Ýå³ï³ÏÝ»ñÇ ¨ óáõó³ÝÇßÝ»ñÇ Ñ»ï</t>
  </si>
  <si>
    <t>2020Ã. ÷³ëï³óÇ</t>
  </si>
  <si>
    <t>2021Ã. ëå³ëíáÕ</t>
  </si>
  <si>
    <t>2022Ã. »é³ÙëÛ³Ï</t>
  </si>
  <si>
    <t>2022Ã. ÏÇë³ÙÛ³Ï</t>
  </si>
  <si>
    <t>2022Ã.         ÇÝÝ ³ÙÇë</t>
  </si>
  <si>
    <t>2022Ã.           ï³ñÇ</t>
  </si>
  <si>
    <t>Üå³ï³Ï 1 ²Õù³ïáõÃÛ³Ý í»ñ³óáõÙ, Üå³ï³Ï 8. ²ñÅ³Ý³å³ïÇí ³ßË³ï³Ýù ¨ ïÝï»ë³Ï³Ý ³×:
 Üå³ï³Ï 10. ²ÝÑ³í³ë³ñáõÃÛ³Ý Ïñ×³ïáõÙ</t>
  </si>
  <si>
    <t>ARFI Ý»ñ¹ñáõÙ³ÛÇÝ åÉ³ïýáñÙÇ Ù»ÏÝ³ñÏ</t>
  </si>
  <si>
    <t>«Ò»éÝ³ñÏ³ï»ñ + ä»ïáõÃÛáõÝ Ñ³Ï³×·Ý³Å³Ù³ÛÇÝ Ý»ñ¹ñáõÙÝ»ñ» ÷³Ï áã Ññ³å³ñ³Ï³ÛÇÝ Ù³ëÝ³·Çï³óí³Í å³ÛÙ³Ý³·ñ³ÛÇÝ Ý»ñ¹ñáõÙ³ÛÇÝ ýáÝ¹ ·áñÍÇùÇ ßñç³Ý³ÏÝ»ñáõÙ åÉ³Ý³íáñí³Í ËáÕáí³Ï³ÛÇÝ Ý»ñ¹ñáõÙ³ÛÇÝ Íñ³·ñ»ñÇ Çñ³·áñÍÙ³Ý ³ñ¹ÛáõÝùáõÙ ëïáñ³·ñí³Í ÁÝ¹Ñ³Ýáõñ å³ÛÙ³ÝÝ»ñ (term sheet)</t>
  </si>
  <si>
    <t>Ìñ³·ñÇ ¹³ëÇãÁ ¨ ³Ýí³ÝáõÙÁ</t>
  </si>
  <si>
    <t>1058 - îÝï»ë³Ï³Ý ½³ñ·³óÙ³Ý ¨ Ý»ñ¹ñáõÙÝ»ñÇ áÉáñïáõÙ å»ï³Ï³Ý ù³Õ³ù³Ï³ÝáõÃÛ³Ý Ùß³ÏáõÙ, Íñ³·ñ»ñÇ Ñ³Ù³Ï³ñ·áõÙ ¨ ÙáÝÇïáñÇÝ·</t>
  </si>
  <si>
    <t>Üå³ï³ÏÁ</t>
  </si>
  <si>
    <t>1067- êï³Ý¹³ñïÝ»ñÇ Ùß³ÏáõÙ ¨ Ñ³í³ï³ñÙ³·ñÙ³Ý Ñ³Ù³Ï³ñ·Ç ½³ñ·³óáõÙ</t>
  </si>
  <si>
    <t>1104 - ²ç³ÏóáõÃÛáõÝ ÷áùñ ¨ ÙÇçÇÝ Ó»éÝ³ñÏ³ïÇñáõÃÛ³ÝÁ</t>
  </si>
  <si>
    <t>1165-Ü»ñ¹ñáõÙÝ»ñÇ ¨ ³ñï³Ñ³ÝÙ³Ý ËÃ³ÝÙ³Ý Íñ³·Çñ</t>
  </si>
  <si>
    <t>1190-¼µáë³ßñçáõÃÛ³Ý ½³ñ·³óÙ³Ý Íñ³·Çñ</t>
  </si>
  <si>
    <t xml:space="preserve">¼µáë³ßñçáõÃÛ³Ý ³ç³ÏóáõÃÛ³Ý Ñ»ï Ï³åí³Í ·áñÍáÕáõÃÛáõÝÝ»ñÇ ÙÇçáóáí  ëï»ÕÍí³Í Å³Ù³Ý³Ï³íáñ ¨ Ùßï³Ï³Ý  ³ßË³ï³ï»Õ»ñÇ ÃíÇ ³× </t>
  </si>
  <si>
    <t>¶áñÍáÕ ¨ ëÏëÝ³Ï öØÒ-Ç ëáõµÛ»ÏïÝ»ñÇÝ ·áñÍ³ñ³ñ áõëáõóáÕ³Ï³Ý ³ç³ÏóáõÃÛáõÝ (ëáõµÛ»ÏïÝ»ñÇ ù³Ý³Ï), Ñ³ï</t>
  </si>
  <si>
    <t>³Û¹ ÃíáõÙ Ï³Ý³Ûù</t>
  </si>
  <si>
    <t>¶áñÍáÕ ¨ ëÏëÝ³Ï öØÒ-Ç ëáõµÛ»ÏïÝ»ñÇÝ ï»Õ»Ï³ïí³Ï³Ý ¨ ËáñÑñ¹³ïí³Ï³Ý ³ç³ÏóáõÃÛáõÝ (ù³Ý³Ï), Ñ³ï</t>
  </si>
  <si>
    <t>Î³é³í³ñíáÕ Íñ³·ñ»ñÇ ù³Ý³Ï, Ñ³ï</t>
  </si>
  <si>
    <t>ÂÇñ³Ë³ÛÇÝ ï³ñ³ÍùÝ»ñáõÙ Ù³ëÝ³íáñ Ñ³ïí³ÍÇ Ý»ñ¹ñáõÙÝ»ñÇ Í³í³ÉÇ ³×, ÙÉÝ. ²ØÜ ¹áÉ³ñ</t>
  </si>
  <si>
    <t>-</t>
  </si>
  <si>
    <t>2021 Ãí³Ï³ÝÇ û·áëïáëÇ 18-Ç N 1363-² áñáßÙ³Ùµ Ñ³ëï³ïí³Í«Ð³Û³ëï³ÝÇ Ð³Ýñ³å»ïáõÃÛ³Ý Ï³é³í³ñáõÃÛ³Ý Íñ³·ñÇó,Ð³Û³ëï³ÝÇ Ð³Ýñ³å»ïáõÃÛ³Ý Ï³é³í³ñáõÃÛ³Ý Íñ³·Çñ, 
ÐÐ ì³ñã³å»ïÇ 2019 Ãí³Ï³ÝÇ ÑáõÝÇëÇ 1-Ç N658-È áñáßáõÙ, «Ð³Û³ëï³ÝÇ Ð³Ýñ³å»ïáõÃÛ³Ý ¿ÏáÝáÙÇÏ³ÛÇ Ý³Ë³ñ³ñáõÃÛ³Ý Ï³ÝáÝ³¹ñáõÃÛáõÝÁ Ñ³ëï³ï»Éáõ ¨ Ð³Û³ëï³ÝÇ Ð³Ýñ³å»ïáõÃÛ³Ý í³ñã³å»ïÇ 2018 Ãí³Ï³ÝÇ ÑáõÝÇëÇ 11-Ç  N744-È ¨ Ð³Û³ëï³ÝÇ Ð³Ýñ³å»ïáõÃÛ³Ý í³ñã³å»ïÇ 2018 Ãí³Ï³ÝÇ ÑáõÝÇëÇ 11-Ç N742-È áñáßáõÙÝ»ñÝ áõÅÁ Ïáñóñ³Í ×³Ý³ã»Éáõ Ù³ëÇÝ»
«Ð³Û³ëï³ÝÇ Ð³Ýñ³å»ïáõÃÛ³Ý Ï³é³í³ñáõÃÛ³Ý 2019-2023 Ãí³Ï³ÝÝ»ñÇ ·áñÍáõÝ»áõÃÛ³Ý ÙÇçáó³éáõÙÝ»ñÇ Íñ³·ÇñÁ Ñ³ëï³ï»Éáõ Ù³ëÇÝ» ÐÐ Ï³é³í³ñáõÃÛ³Ý 2019 Ãí³Ï³ÝÇ Ù³ÛÇëÇ 16-Ç N 650-È áñáßáõÙ
ÐÐ Ï³é³í³ñáõÃÛ³Ý 2014 Ãí³Ï³ÝÇ Ù³ñïÇ 27-Ç áñáßáõÙ, «Ð³Û³ëï³ÝÇ  Ð³Ýñ³å»ïáõÃÛ³Ý  2014-2025  Ãí³Ï³ÝÝ»ñÇ Ñ»é³ÝÏ³ñ³ÛÇÝ  ½³ñ·³óÙ³Ý»</t>
  </si>
  <si>
    <t>¼µáë³ßñç³ÛÇÝ ³ñ¹ÛáõÝùÇ ¹Çí»ñëÇýÇÏ³óáõÙ, Ýáñ ½µáë³ßñç³ÛÇÝ Ó¨»ñÇ ½³ñ·³óáõÙ, »ÝÃ³Ï³éáõóí³ÍùÝ»ñÇ µ³ñ»É³íáõÙ                         ÐÐ Ï³é³í³ñáõÃÛ³Ý 2021 Ãí³Ï³ÝÇ û·áëïáëÇ 18-Ç N 1363-² áñáßÙ³Ùµ Ñ³ëï³ïí³Í «Ð³Û³ëï³ÝÇ Ð³Ýñ³å»ïáõÃÛ³Ý Ï³é³í³ñáõÃÛ³Ý Íñ³·ñÇó (2.5. Զբոսաշրջություն µ³ÅÇն),                                                                       ÐÐ Ï³é³í³ñáõÃÛ³Ý 2014 Ãí³Ï³ÝÇ Ù³ñïÇ 27-Ç áñáßáõÙ, §Ð³Û³ëï³ÝÇ Ð³Ýñ³å»ïáõÃÛ³Ý 2014-2025 Ãí³Ï³ÝÝ»ñÇ Ñ»é³ÝÏ³ñ³ÛÇÝ ½³ñ·³óÙ³Ý¦:</t>
  </si>
  <si>
    <t>ÐÐ-áõÙ ·áñÍáÕ ûï³ñ»ñÏñÛ³ Ý»ñ¹ñáÕÝ»ñÇ Ñ»ïÝ»ñ¹ñáõÙ³ÛÇÝ ß³ñáõÝ³Ï³Ï³Ý ëå³ë³ñÏáõÙ, Ñ³ï</t>
  </si>
  <si>
    <t>êÏëÝ³Ï ¨ ·áñÍáÕ öØÒ ëáõµÛ»ÏïÝ»ñÇÝ ·áñÍ³ñ³ñ áõëáõóáÕ³Ï³Ý ³ç³ÏóáõÃÛ³Ý ïñ³Ù³¹ñáõÙ (" êÏëÝ³Ï ·áñÍ³ñ³ñÝ»ñÇ Ó»éÝ»ñ»óáõÃÛ³ÝÝ ³ç³ÏóáõÃÛáõÝ" Íñ³·ñÇ, "ÏáñáÝ³íÇñáõëÇ ïÝï»ë³Ï³Ý Ñ»ï¨³ÝùÝ»ñÇ ã»½áù³óÙ³Ý 19-ñ¹ ÙÇçáó³éáõÙ" Íñ³·ñÇ ßñç³Ý³ÏÝ»ñáõÙ), Ñ³ï</t>
  </si>
  <si>
    <t>ÎáñáÝ³íÇñáõëÇ ïÝï»ë³Ï³Ý Ñ»ï¨³ÝùÝ»ñÇ ã»½áù³óÙ³Ý 19-ñ¹ ÙÇçáó³éÙ³Ý ßñç³Ý³ÏÝ»ñáõÙ ÷³ëï³ÃÕÃ»ñÇ áõëáõÙÝ³ëÇñáõÃÛáõÝ, å³ÛÙ³Ý³·ñ»ñÇ å³ïñ³ëïáõÙ, »ñ³ßË³íáñáõÃÛáõÝÝ»ñÇ ÏÝùáõÙ, ýÇÝ³Ýë³íáñÙ³Ý Ñ³Ù³ñ ³ÝÑñ³Å»ßï ³ÛÉ ³ßË³ï³ÝùÝ»ñÇ Çñ³Ï³Ý³óáõÙ, Ñ³ï</t>
  </si>
  <si>
    <t>êÏëÝ³Ï ¨ ·áñÍáÕ öØÒ ëáõµÛ»ÏïÝ»ñÇÝ ·áñÍ³ñ³ñ ï»Õ»Ï³ïí³Ï³Ý ¨ ËáñÑñ¹³ïí³Ï³Ý ³ç³ÏáõÃÛ³Ý ïñ³Ù³¹ñáõÙ, Ñ³ï</t>
  </si>
  <si>
    <t>Ò»éÝ»ñ»óáõÃÛ³Ý, Ý»ñ¹ñáõÙÝ»ñÇÝ, ï»ËÝáÉá·Ç³Ý»ñÇÝ ³é¨ïñ³ÛÝ³óÙ³Ý ¨ ÷áË³ÝóÙ³Ý, Ýáñ³ñ³ñáõÃÛáõÝÝ»ñÇÝ ¨ ëáóÇ³É³Ï³Ý Ýáñ³ñ³ñáõÃÛáõÝÝ»ñÝ å»ï³Ï³Ý ³ç³ÏóáõÃÛáõÝ</t>
  </si>
  <si>
    <t>öØÒ Ý»ñ¹ñáõÙ³ÛÇÝ ÑÇÙÝ³¹ñ³ÙÇ ëï»ÕÍáõÙ</t>
  </si>
  <si>
    <t>ä»ïáõÃÛ³Ý Ù³ëÝ³ÏóáõÃÛ³Ùµ µ³ÅÝ»Ù³ëÝ³Ïó³ÛÇÝ Ý»ñ¹ñáõÙÝ»ñÇ ÙÇçáóáí ß³Ñ³éáõ öØÒ-Ý»ñÇ ÙñóáõÝ³ÏáõÃÛ³Ý µ³ñ»É³íáõÙ, Ïáñåáñ³ïÇí Ï³é³í³ñÙ³Ý É³í³·áõÛÝ ÷áñÓÇ Ý»ñ¹ñáõÙ, Ã³÷³ÝóÇÏáõÃÛ³Ý µ³ñÓñ³óáõÙ, ÁÝÏ»ñáõÃÛáõÝÝ»ñÇ ³ñï³¹ñ³Ï³Ý »õ Ù³ï³Ï³ñ³ñÙ³Ý ßÕÃ³Ý»ñÇ Ï³é³í³ñÙ³Ý µ³ñ»É³íáõÙ, ýÇÝ³Ýë³Ï³Ý Ý»ñ¹ñáõÙÝ»ñ ßáõÏ³ÛÇ ³×áÕ å³Ñ³Ýç³ñÏÇÝ Ñ³Ù³å³ï³ëË³Ý»Éáõ »õ Ýáñ ßáõÏ³Ý»ñ Ùáõïù ³å³Ñáí»Éáõ Ñ³Ù³ñ։</t>
  </si>
  <si>
    <t>öØÒ–Ý»ñÇ ³ñï³¹ñ³Ï³Ý ÑÝ³ñ³íáñáõÃÛáõÝÝ»ñÇ ³ñ¹Ç³Ï³Ý³óáõÙ</t>
  </si>
  <si>
    <t>î»ËÝáÉá·Ç³Ï³Ý í»ñ³½ÇÝÙ³Ý ¨ ³ßË³ïáõÅÇ Ï³ñáÕáõÃÛáõÝÝ»ñÇ ½³ñ·³óÙ³Ý ³ñ¹ÛáõÝùáõÙ ëáõµëÇ¹³íáñáõÙ ëï³ó³Í öØÒ–Ý»ñÇ ³ñï³¹ñáÕ³Ï³ÝáõÃÛ³Ý ³×Ç Ýå³ï³Ïáí ïñí³Í í³ñÏ»ñÇ ïáÏáë³¹ñáõÛùÝ»ñÇ ëáõµëÇ¹³íáñáõÙ</t>
  </si>
  <si>
    <t>öØÒ ³ßË³ïáõÅÇ Ï³ñáÕáõÃÛáõÝÝ»ñÇ ½³ñ·³óáõÙ</t>
  </si>
  <si>
    <t xml:space="preserve">öáÃÇ-ÎáíÏ³ë-öáÃÇ» »ñÃáõÕáí Ù»Ï³Ý·³ÙÛ³ »ñÏÏáÕÙ³ÝÇ áõÕÕáõÃÛ³Ùµ µ»éÝ»ñÇ ÷áË³¹ñáõÙ </t>
  </si>
  <si>
    <t>ÐÐ ï³ñ³ÍùÇó ³ñï³Ñ³ÝÙ³Ý Ýå³ï³Ïáí µ»éÝ»ñÇ՝ É³ëï³Ý³íáí ï»Õ³÷áËÙ³Ý Í³Ëë»ñÇ ÷áËÑ³ïáõóÙ³Ý Íñ³·ñÇ Ùß³ÏáõÙ ¨ Çñ³Ï³Ý³óáõÙ</t>
  </si>
  <si>
    <t>²ñ¹ÛáõÝ³µ»ñáõÃÛ³Ý ×ÛáõÕ»ñÇ Ñ³Ù³ñ ÉÇ½ÇÝ·Ç ëáõµëÇ¹³íáñÙ³Ý Íñ³·ñÇ Ùß³ÏáõÙ</t>
  </si>
  <si>
    <t>²ñ¹ÛáõÝ³µ»ñ³Ï³Ý ×ÛáõÕ»ñáõÙ ·áñÍáõÝ»áõÃÛáõÝ Çñ³Ï³Ý³óÝáÕ ïÝï»ëí³ñáÕ ëáõµÛ»ÏïÝ»ñÇ ÏáÕÙÇó ë³ñù³íáñáõÙÝ»ñÇ Ó»éùµ»ñÙ³Ý Ù³ëáí ÉÇ½ÇÝ·Ç ëáõµëÇ¹³íáñáõÙ ÙÇÝã¨ 10 % ã³÷áí 5 ï³ñÇ Å³ÙÏ»ïáí /ëáõµëÇ¹³íáñÙ³Ý ß³Ñ³éáõÝ»ñÇ ù³Ý³Ï 20/</t>
  </si>
  <si>
    <t>²ñï³¹ñáÕ³Ï³ÝáõÃÛ³Ý µ³ñÓñ³óÙ³Ý Íñ³·ñÇ Ùß³ÏáõÙ ¨ Çñ³Ï³Ý³óáõÙ</t>
  </si>
  <si>
    <t xml:space="preserve">Ø³ëÝ³·Çï³Ï³Ý Ï³½Ù³Ï»ñåáõÃÛ³Ý ÏáÕÙÇó ²ñï³¹ñáÕ³Ï³ÝáõÃÛ³Ý µ³ñÓñ³óÙ³Ý Íñ³·ñÇ Ùß³ÏáõÙ ¨ Ý»ñÏ³Û³óáõÙ Ý³Ë³ñ³ñáõÃÛ³ÝÁ, ¹ñ³  Çñ³·áñÍÙ³Ý ·áñÍÁÝÃ³óÇ Ñ³Ù³Ï³ñ·áõÙ ¨ Çñ³Ï³Ý³óáõÙ </t>
  </si>
  <si>
    <t>Գույք ներդրումների դիմաց</t>
  </si>
  <si>
    <t xml:space="preserve"> Ü»ñ¹ñáõÙÝ»ñ »ÝÃ³Ï³éáõóí³ÍùÝ»ñÇ ¹ÇÙ³ó</t>
  </si>
  <si>
    <t>Üå³ëï³íáñ Ý»ñ¹ñáõÙ³ÛÇÝ ÙÇç³í³ÛñÇ Ó¨³íáñÙ³Ý Ýå³ï³Ïáí  å»ï³Ï³Ý ·áõÛùÇ ïñ³Ù³¹ñÙ³Ý å³ñ³·³ÛáõÙ Ý»ñ¹ñáõÙÝ»ñÇ Ý»ñ·ñ³ííáõÙÝ ¿։ Ø³ëÝ³íáñ ÁÝÏ»ñáõÃÛ³Ý ÏáÕÙÇó Çñ³Ï³Ý³óí³Í Ý»ñ¹ñÙ³Ý ¹ÇÙ³ó å»ïáõÃÛ³Ý ÏáÕÙÇó Ó»éù Ïµ»ñíÇ ¨ ÏÝ»ñ¹ñíÇ å»ï³Ï³Ý ·áõÛùÁ։</t>
  </si>
  <si>
    <t xml:space="preserve">Üå³ëï³íáñ Ý»ñ¹ñáõÙ³ÛÇÝ ÙÇç³í³ÛñÇ Ó¨³íáñÙ³Ý Ýå³ï³Ïáí  å»ïáõÃÛ³Ý ÏáÕÙÇó Ù³ëÝ³ÏóáõÃÛáõÝÁ ÏÇñ³Ï³Ý³óíÇ »ÝÃ³Ï³éáõóí³ÍùÝ»ñÇ Ï³éáõóÙ³Ý ï»ëùáí Ø³ëÝ³íáñ ÁÝÏ»ñáõÃÛ³Ý ÏáÕÙÇó Çñ³Ï³Ý³óí³Í Ý»ñ¹ñÙ³Ý ¹ÇÙ³ó å»ïáõÃÛ³Ý ÏáÕÙÇó  ÏÇñ³Ï³Ý³óíÇ Ñ³Ù³å³ï³ëË³Ý  »ÝÃ³Ï³éáõóí³ÍùÝ»ñÇ ßÇÝ³ñ³ñ³Ï³Ý ³ßË³ï³ÝùÝ»ñ </t>
  </si>
  <si>
    <t>²ñï³Ñ³ÝÙ³Ý ýÇÝ³ë³íáñÙ³Ý Íñ³·Çñ</t>
  </si>
  <si>
    <t>ÐÐ ³ñï³Ñ³ÝÙ³ÝÝ áõÕÕí³Í ³ñ¹ÛáõÝ³µ»ñ³Ï³Ý ù³Õ³ù³Ï³ÝáõÃÛ³Ý é³½Ù³í³ñáõÃÛ³Ùµ Ý³Ë³ï»ëí³ÍÙÇçáó³éáõÙÝ»ñÇ Çñ³Ï³Ý³óáõÙ</t>
  </si>
  <si>
    <t xml:space="preserve">Î³Ý³ã ïÝï»ëáõÃÛ³Ý Ó¨³í»ñáõÙ ¨ ½³ñ·³óáõÙ 
&lt;Î³Ý³ã&gt; ³ñï³¹ñáõÃÛáõÝÝ»ñÇ ëï»ÕÍÙ³Ý ³ç³ÏóáõÃÛáõÝ </t>
  </si>
  <si>
    <t xml:space="preserve">&lt;Î³Ý³ã&gt; ³ñï³¹ñáõÃÛáõÝÝ»ñÇ ëï»ÕÍÙ³Ý ³ç³ÏóáõÃÛ³Ý ßñç³Ý³ÏÝ»ñáõÙ Ï³Ý³ã ³ïñ³¹ñáõÃÛáõÝÝ»ñÇ ëï»ÕÍÙ³Ý Ýå³ï³Ïáí Çñ³Ï³Ý³óíáÕ Ý»ñ¹ñáõÙÝ»ñÇ 50% ã³÷áí, µ³Ûó áã ³í»ÉÇ 200 ÙÉÝ ¹ñ³Ù, å»ï³Ï³Ý ·ñ³ÝïÝ»ñÇ ïñ³Ù³¹ñáõÙ ։ </t>
  </si>
  <si>
    <t>Ð³Ýñ³ÛÇÝ Ý»ñ¹ñáõÙÝ»ñÇ Ï³é³í³ñÙ³Ý ·áñÍÁÝÃ³óÇ  Ñ³Ù³Ï³ñ·áõÙÁ ¨ ß³ñáõÝ³Ï³Ï³Ý Ï³é³í³ñáõÙÁ</t>
  </si>
  <si>
    <t xml:space="preserve">Ð³Ýñ³ÛÇÝ Ý»ñ¹ñáõÙ³ÛÇÝ Íñ³·ñ»ñÇ µ³ÝÏÇ/ßï»Ù³ñ³ÝÇ ëï»ÕÍÙ³Ý Ýå³ï³Ïáí Íñ³·ñ³ÛÇÝ ³å³ÑáíÙ³Ý Ó»éùµ»ñáõÙ ¨ ³ñ¹ÛáõÝ³í»ï ·áñÍ³ñÏáõÙ  </t>
  </si>
  <si>
    <t>ì»ñÉáõÍáõÃÛáõÝÝ»ñÇ Çñ³Ï³Ý³óáõÙ</t>
  </si>
  <si>
    <t>êâ²Ø ö´À-áõÙ ïñ³Ù³ã³÷³ñÏÙ³Ý Ï³ñáÕáõÃÛáõÝÝ»ñÇ ÑÇÙÝáõÙ, êâ²Ø ö´À-áõÙ ÷áñÓ³ñÏÙ³Ý Ï³ñáÕáõÃÛáõÝÝ»ñÇ ÁÝ¹É³ÛÝáõÙ՝ Ýáñ É³µáñ³ïáñ ë³ñù³íáñáõÙÝ»ñÇ Ó»éùµ»ñáõÙ, É³µáñ³ïáñÇ³Ý»ñÇ í»ñ³½ÇÝáõÙ, Ýáñ É³µáñ³ïáñÇ³Ý»ñÇ ëï»ÕÍáõÙ</t>
  </si>
  <si>
    <t>Տ»ËÝÇÏ³ÏաÝ Ï³ÝáÝ³Ï³ñ·Ù³Ý ¹³ßïÁ Ï³ÝáÝ³Ï³ñ·áÕ Çñ³í³Ï³Ý ¹³ßïÇ Ùß³ÏáõÙ ¨ Çñ³Ï³Ý³óáõÙ</t>
  </si>
  <si>
    <t>²ç³ÏóáõÃÛáõÝ µÇ½Ý»ëÇ ·Çï³Ñ»ïá½áï³Ï³Ý ·áñÍáõÝ»áõÃÛ³Ýը</t>
  </si>
  <si>
    <t>²ñï³Ñ³ÝÙ³ÝÁ ÙÇïí³Í, ËáñÁ ³ñÅ»ßÕÃ³Ûáí ³ñï³¹ñ³ÝùÇ ËÃ³ÝáõÙ (í»ñçÝ³Ï³Ý ëå³éÙ³Ý ³ñï³¹ñ³Ýù)
´Ç½Ý»ëáõÙ Ýáñ³ñ³ñ³Ï³Ý ³ñï³¹ñ³ÝùÇ ½³ñ·³óÙ³Ý Ýå³ï³Ïáí ·Çï³Ñ»ï³½áï³Ï³Ý ³ßË³ï³ÝùÝ»ñÇ Çñ³Ï³Ý³óÙ³Ý Ñ³Ù³ñ ¹ñ³Ù³ßÝáñÑÝ»ñÇ ïñ³Ù³¹ñáõÙ</t>
  </si>
  <si>
    <t>Ò»éÝ»ñ»óáõÃÛ³Ýը և Ýáñ³ñ³ñáõÃÛանն ³ç³ÏóáõÃÛáõÝ</t>
  </si>
  <si>
    <t>²ç³ÏóáõÃÛáõÝ Ýáñ³ÙáõÍáõÃÛ³Ý ¨ Ó»éÝ»ñ»óáõÃÛ³Ý ½³ñ·³óÙ³ÝÝ áõÕÕí³Í Íñ³·ñ»ñÇÝ</t>
  </si>
  <si>
    <t>ÐÐ-áõÙ ·Ûáõï»ñÇ ¨ ï»ËÝáÉá·Ç³Ý»ñÇ ³é¨ïñ³ÛÝ³óÙ³Ý ÑÝ³ñ³íáñáõÃÛáõÝÝ»ñÇ ³å³ÑáíáõÙÁ, Ý»ñ¹ñáõÙ³ÛÇÝ ·áñÍáõÝ»áõÃÛ³Ý Çñ³Ï³Ý³óÙ³Ý Çñ³Ï³Ý ·áñÍÇùÝ»ñÇ ¨ Ã³÷³ÝóÇÏ Ù»Ë³ÝÇ½ÙÝ»ñÇ Ùß³ÏáõÙ, ³Û¹ ÃíáõÙ, ÇÝï»ñ³ÏïÇí é»ëáõñëÇ (am.investments) ëï»ÕÍáõÙ, ÇÝãå»ë Ý³¨ ÙÇ³ëÝ³Ï³Ý µ³½Ù³ýáõÝÏóÇáÝ³É Ï»ÝïñáÝÇ ÙÇçáóáí (am.business) µÇ½Ý»ëÇÝ ËáñÑñ¹³ïíáõÃÛ³Ý, ï»Õ»Ï³ïíáõÃÛ³Ý áõ ³ç³ÏóáõÃÛ³Ý ïñ³Ù³¹ñáõÙ, ²ñï³¹ñí³Í ¿ Ð³Û³ëï³ÝáõÙ (Made in Armenia) ³½·³ÛÇÝ ³åñ³Ýù³ÝÇß Ý³Ë³·ÍÇ ¨ ²ñï³¹ñ»É Ð³Û³ëï³ÝáõÙ (Make in Armenia) Ñ³Û»ó³Ï³ñ·Ç Çñ³Ï³Ý³óáõÙ։</t>
  </si>
  <si>
    <t>î»ËÝáÉá·Ç³Ý»ñÇ ³é¨ïñ³ÛÝ³óÙ³Ý ·ñ³ë»ÝÛ³ÏÇ ÑÇÙÝáõÙ (Technology Transfer Office), (Ñ³ï)</t>
  </si>
  <si>
    <t>¶Çï³Ñ»ï³½áï³Ï³Ý ÇÝëïÇïáõïÝ»ñáõÙ ¨ Ñ³Ù³Éë³ñ³ÝÝ»ñáõÙ ë»ÙÇÝ³ñÝ»ñÇ ³ÝóÏ³óáõÙ ï»ËÝáÉá·Ç³Ý»ñÇ ³é¨ïñ³ÛÝ³óÙ³Ý ¨ ·ñ³ë»ÝÛ³ÏÇ ·áñÍáõÝ»áõÃÛ³Ý Ù³ëÇÝ ï»Õ»Ï³óí³ÍáõÃÛ³Ý µ³ñÓñ³óÙ³Ý Ýå³ï³Ïáí, (Ñ³ï)</t>
  </si>
  <si>
    <t>¶Çï³Ýáñ³ñ³ñ³Ï³Ý Íñ³·ñ»ñ Ý»ñÏ³Û³óñ³Í ·Çï³Ï³Ý ËÙµ»ñÇÝ ËáñÑñ¹³ïí³Ï³Ý ³ç³ÏóáõÃÛ³Ý ïñ³Ù³¹ñáõÙ ³é¨ïñ³ÛÝ³óÙ³Ý áÉáñïáõÙ, (Ñ³ï)</t>
  </si>
  <si>
    <t>¶Çï³Ñ»ï³½áï³Ï³Ý ÇÝëïÇïáõïÝ»ñÇÝ ¨ Ñ³Ù³Éë³ñ³ÝÝ»ñÇÝ ËáñÑñ¹³ïí³Ï³Ý ³ç³ÏóáõÃÛ³Ý ïñ³Ù³¹ñáõÙ ³ßË³ï³Ýù³ÛÇÝ å³ÛÙ³Ý³·ñ»ñáõÙ Ùï³íáñ ë»÷³Ï³ÝáõÃÛ³Ý Ñ»ï Ï³åí³Í, (Ñ³ï)</t>
  </si>
  <si>
    <t>´Ç½Ý»ëÇ ëå³ë³ñÏÙ³Ý ¨ ³ç³ÏóáõÃÛ³Ý ÙÇ³ëÝ³Ï³Ý µ³½Ù³ýáõÝÏóÇáÝ³É Ï»ÝïñáÝÇ ëï»ÕÍáõÙ, (Ñ³ï)</t>
  </si>
  <si>
    <t>Ü»ñ¹ñáõÙ³ÛÇÝ ÙÇ³ëÝ³Ï³Ý ³éó³Ýó Ñ³ñÃ³ÏÇ ëï»ÕÍáõÙ (am.investments), (Ñ³ï)</t>
  </si>
  <si>
    <t>²éó³Ýó µÇ½Ý»ë Ñ³ñÃ³ÏÇ ëï»ÕÍáõÙ (am.business), (Ñ³ï)</t>
  </si>
  <si>
    <t>(www.armenian.trade) Ï³ÛùÇ ëï»ÕÍáõÙ (Made in Armenia) ³½·³ÛÇÝ ³åñ³Ýù³ÝÇßÇ Ó¨³íáñáõÙ³Ý Ýå³ï³Ïáí, (Ñ³ï)</t>
  </si>
  <si>
    <t>(www.makeinarmenia.am) Ï³ÛùÇ ëï»ÕÍáõÙ (Make in Armenia) ÇÝï»ñ³ÏïÇí é»ëáõñëÇ ÙÇçáóáí ûï³ñ»ñÏñÛ³ ÁÝÏ»ñáõÃÛáõÝÝ»ñÇÝ ÐÐ-áõÙ ³ñï³¹ñáõÃÛáõÝ Çñ³Ï³Ý³óÝ»Éáõ Ýå³ï³Ïáí, (Ñ³ï)</t>
  </si>
  <si>
    <t>Ü»ñ¹ñáõÙÝ»ñÇ Çñ³Ï³Ý³óÙ³Ý Ñ³Ù³ñ՝ Ù»Ï ÙÇ³ëÝ³Ï³Ý ³éó³Ýó Ñ³ñÃ³ÏÇ ÙÇçáóáí Çñ³Ï³Ý Ù»Ë³ÝÇ½ÙÝ»ñÇ/ËáñÑñ¹³ïíáõÃÛ³Ý ïñ³Ù³¹ñáõÙ, (Ñ³ï)</t>
  </si>
  <si>
    <t>Ø»Ï ÙÇ³ëÝ³Ï³Ý ³éó³Ýó Ñ³ñÃ³ÏÇ ¨ µ³½Ù³ýáõÝóÇáÝ³É Ï»ÝïñáÝÇ ÙÇçáóáí ËáñÑñ¹³ïí³Ï³Ý, å»ï³Ï³Ý, áõëáõóáÕ³Ï³Ý Í³é³ÛáõÛÃÛáõÝÝ»ñÇ Ù³ïáõóáõÙ, (Ñ³ï)</t>
  </si>
  <si>
    <t>Made in Armenia ³½·³ÛÇÝ ³åñ³Ýù³ÝÇßÇ Ý»ñùá ÁÝÏ»ñáõÃÛáõÝÝ»ñÇ ÁÝ¹·ñÏáõÙ՝ Íñ³·ñÇ Ù³ëÝ³ÏÇóÝ»ñÇ ³ñï³¹ñ³ÝùÇ ¨ í³×³éùÇ Í³í³ÉÝ»ñÇ ³í»É³óáõÙ, (Ñ³ï)</t>
  </si>
  <si>
    <t>Make in Armenia ÇÝï»ñ³ÏïÇí é»ëáõñëÇ ÙÇçáóáí ³å³Ñáí»É ûï³ñ»ÏñÛ³ ÁÝÏ»ñáõÃÛáõÝÝ»ñÇ ¨ µñ»Ý¹Ý»ñÇ Ý»ñÏ³ÛáõÃÛáõÝÁ ÐÐ-áõÙ  ë»÷³Ï³Ý ³ñï³¹ñáõÃÛáõÝÝ»ñÇ ëï»ÕÍÙ³Ý Ýå³ï³Ïáí, (Ñ³ï)</t>
  </si>
  <si>
    <t>ºØ ¨ º²îØ Ñ³Ù³å³ï³ëË³Ý áÉáñï³ÛÇÝ ³ñ¹Ç³Ï³Ý³óí³Í ûñ»Ýë¹ñáõÃÛ³Ý Ùß³ÏáõÙ ¨ ³ñ¹Ç³Ï³Ý³óáõÙ։ Ð³Ù³å³ï³ëË³Ý Çñ³í³Ï³Ý ³Ïï»ñÇ Ùß³ÏáõÙ</t>
  </si>
  <si>
    <t>î»ËÝÇÏ³Ï³Ý Ï³ÝáÝ³Ï³ñ·Ù³Ý Çñ³í³Ï³Ý ¹³ßïÇ Ñ³Ù³å³ï³ëË³Ý»óáõÙ ºØ  ¨ º²îØ ëï³Ý¹³ñïÝ»ñÇÝ</t>
  </si>
  <si>
    <t>Øáï 10 ÁÝÏ»ñáõÃÛáõÝÝ»ñÇ µÇ½Ý»ëÝ»ñÇ ·Çï³Ñ»ëï³½áï³Ï³Ý ³ßË³ï³ÝùÇÝ ³ç³ÏóáõÃÛáõÝ /³ñï³¹ñ³ÝùÁ ³í»ÉÇ ÙñóáõÝ³Ï ¹³ñÓÝ»Éáւ Ñ³Ù³ñ/</t>
  </si>
  <si>
    <t>ä»ïáõÃÛ³Ý Ù³ëÝ³ÏóáõÃÛ³Ùµ µ³ÅÝ»Ù³ëÝ³Ïó³ÛÇÝ Ý»ñ¹ñáõÙÝ»ñÇ ÙÇçáóáí ß³Ñ³éáõ öØÒ-Ý»ñÇ ÙñóáõÝ³ÏáõÃÛ³Ý µ³ñ»É³íáõÙ, Ïáñåáñ³ïÇí Ï³é³í³ñÙ³Ý É³í³·áõÛÝ ÷áñÓÇ Ý»ñ¹ñáõÙ, Ã³÷³ÝóÇÏáõÃÛ³Ý µ³ñÓñ³óáõÙ, ÁÝÏ»ñáõÃÛáõÝÝ»ñÇ ³ñï³¹ñ³Ï³Ý »õ Ù³ï³Ï³ñ³ñÙ³Ý ßÕÃ³Ý»ñÇ Ï³é³í³ñÙ³Ý µ³ñ»É³íáõÙ, ýÇÝ³Ýë³Ï³Ý Ý»ñ¹ñáõÙÝ»ñ ßáõÏ³ÛÇ ³×áÕ å³Ñ³Ýç³ñÏÇÝ Ñ³Ù³å³ï³ëË³Ý»Éáõ և Ýáñ ßáõÏ³Ý»ñ Ùáõïù ³å³Ñáí»Éáõ Ñ³Ù³ñ։</t>
  </si>
  <si>
    <t>öØÒ ³ñï³¹ñ³Ï³Ý ÑÝ³ñ³íáñáõÃÛáõÝÝ»ñÇ ï»ËÝáÉá·Ç³Ï³Ý ÑÝ³ñ³íáñáõáÃÛáõÝÝ»ñÇ ³ñ¹Ç³Ï³Ý³óÙ³Ý Ýå³ï³Ïáí ÉÇ½ÇÝ·Ç ïáÏáë³¹ñáõÛùÇ Ù³Ý³ëÝ³ÏÇ ëáõµëÇ¹³íáñáõÙ ß³Ñ³éáõ</t>
  </si>
  <si>
    <t>öØÒ ³ßË³ïáõÅÇ Ï³ñáÕáõÃÛáõÝÝ»ñÇ ½³ñ·³óմանն աջակցություն</t>
  </si>
  <si>
    <t>öØÒ ³ßË³ïáõÅÇ Ï³ñáÕáõÃÛáõÝÝ»ñÇ ½³ñ·³óման աջակցություն</t>
  </si>
  <si>
    <t>Ø³ëÝ³ÏóáõÃÛáõÝ ÙÇç³½·³ÛÇÝ óáõó³Ñ³Ý¹»ëÝ»ñÇÝ, ³éÝí³½Ý  Ñ³ï</t>
  </si>
  <si>
    <t xml:space="preserve">å»ï³Ï³Ý ³ç³ÏóáõÃÛáõÝ ÐÐ Ù³ñ½»ñáõÙ ÷³é³ïáÝ»ñÇ  Ï³½Ù³Ï»ñåÙ³ÝÁ, Ñ³ï  </t>
  </si>
  <si>
    <t xml:space="preserve">Ø³ñ¹Ï³ÛÇÝ é»ëáõñëÇ ½³ñ·³óÙ³Ý ¹³ëÁÝÃ³óÝ»ñ, Ñ³ï </t>
  </si>
  <si>
    <t>ÙÇç³½·³ÛÇÝ ÙÇçáó³éÙ³Ý Ï³½Ù³Ï»ñåáõÙ, ³éÝí³½Ý Ñ³ï</t>
  </si>
  <si>
    <t>Ü»ñ¹ñáõÙÝ»ñÇ Ý»ñ·ñ³íáõÙ, ÙÉñ¹ ¹ñ³Ù</t>
  </si>
  <si>
    <t>ëáõµëÇ¹³íáñíáÕ ß³Ñ³éáõÝ»ñÇ ù³Ý³Ï</t>
  </si>
  <si>
    <t>Ìñ³·ñ³ÛÇÝ ÷³Ã»ÃÇ Ùß³ÏáõÙ ¨ Çñ³Ï³Ý³óáõÙ, Ñ³ï</t>
  </si>
  <si>
    <t>կապիտալ միջոցառումներ</t>
  </si>
  <si>
    <t>²ñï³Ñ³ÝÙ³Ý ûÅ³Ý¹³ÏáõÃÛ³Ý ÙÇçáó³éáõÙÝ»ñÇ Íñ³·Çñ, Ñ³ï</t>
  </si>
  <si>
    <t>&lt;Î³Ý³ã&gt; ³ñï³¹ñáõÃÛáõÝÝ»ñÇ ëï»ÕÍÙ³ÝÝ áõÕÕí³Í Íñ³·ñ»ñ, Ñ³ï</t>
  </si>
  <si>
    <t>Ð³Ýñ³ÛÇÝ Ý»ñ¹ñáõÙ³ÛÇÝ Íñ³·ñ»ñÇ µ³ÝÏ/ßï»Ù³ñ³Ý, ù³Ý³Ï</t>
  </si>
  <si>
    <t>îÝï»ë³Ï³Ý áÉáñïÝ»ñÇ áõëáõÙÝ³ëÇñáõÃÛáõÝ, Ñ³ï</t>
  </si>
  <si>
    <t>50 Ù»ù»Ý³ÛÇ Ñ³ßíáí É³ëï³Ý³í³ÛÇÝ µ»éÝ»ñÇ »ñÏÏáÕÙ³ÝÇ ÷áË³¹ñáõÙ, ù³Ý³Ï</t>
  </si>
  <si>
    <t xml:space="preserve">²ñï³¹ñáÕ³Ï³ÝáõÃÛ³Ý µ³ñÓñ³óÙ³Ý Íñ³·ñÇ Ùß³ÏáõÙ </t>
  </si>
  <si>
    <t>Ø³ëÝ³·Çï³Ï³Ý Ï³½Ù³Ï»ñåáõÃÛ³Ý ÏáÕÙÇó ²ñï³¹ñáÕ³Ï³ÝáõÃÛ³Ý µ³ñÓñ³óÙ³Ý Íñ³·ñÇ Ùß³ÏáõÙ ¨ Ý»ñÏ³Û³óáõÙ Ý³Ë³ñ³ñáõÃÛ³ÝÁ</t>
  </si>
  <si>
    <t>Ü»ñ¹ñáõÙÝ»ñÇ Í³í³ÉÇ ³×, ÙÉÝ ¹ñ³Ù</t>
  </si>
  <si>
    <t>Միջազգային փորձագետի ներգրավմամբ հիմնադրամի ստեղծման հայեցակարգի մշակում, քանակ</t>
  </si>
  <si>
    <t>Վերապատրաստված շահառուների քանակ</t>
  </si>
  <si>
    <t>öØÒ ³ßË³ïáõÅÇ Ù³ëÝ³·Çï³Ï³Ý áñ³ÏÝ»ñÇ ½³ñ·³óմանն աջակցություն, µÇ½Ý»ëÇ Ñ³Ù³ñ Ù³ëÝ³·Çï³Ï³Ý ÏñÃáõÃÛ³Ý ³å³ÑáíáõÙ</t>
  </si>
  <si>
    <t>öØÒ áÉáñïáõÙ å³Ñ³Ýçí³Í Ù³ëÝ³·ÇïáõÃÛáõÝÝ»ñÇ ÏñÃ³Ï³Ý Ñ³Ù³Ï³ñ·Ç Ý»ñ¹ñáõÙ, Ñ³ëï³ïáõÃÛáõÝÝ»ñ</t>
  </si>
  <si>
    <t>Մարզերում ՆՁԱԿ մասնաճյուղերի վերակառացում, մարզեր</t>
  </si>
  <si>
    <t>Ü³Ë³ï»ëíáõÙ  ¿ Çñ³Ï³Ý³óÝ»É áÉáñï³ÛÇÝ í»ñÉáõÍáõÃÛáõÝÝ»ñ ¨ áõëáõÙÝ³ëÇñáõÃÛáõÝÝ»ñ:  Ü³Ë³ï»ëí³ծ հետազոտությունները իրականացվելու են մասնավոր ընկերությունների ներգրավմամբ: Մասնավորապես 22 թ նախատեսվում է իրականացնել  åÕÝÓ³ÓáõÉ³ñ³ÝÇ ¨ Ï³Ý³ã çñ³ÍÝÇ, ամոնյակի և հարակից քիմիական տարրերի արտ³¹ñáõÃÛ³Ý ï»ËÝÇÏ³ïÝï»ë³Ï³Ý Ñ»ï³½áïáõÃÛáõÝներ։ ¶áõÙ³ñÁ Ñ³ßí³ñÏí»É ¿ ýÇÝÝ³Ï³Ý Ø»óóá úïáï»Ï ¨ ßí»Ûó³ñ³Ï³Ý Î³ë³É ÁÝÏ»ñáõÃÛáõÝÝ»ñÇ ³ñí³Í ·Ý³ÛÇÝ ³é³ç³ñÏÝ»ñÇ ÑÇÙ³Ý íñ³ :  Նախատեսվում է նաև իրականացնել հետազոտություն ՓՄՁ ների լոգիստիկ կապերի և գլոբալ մատակարարման ցանցերին հասանելիության խնդիրների վերհանման և դրանց լուծման ուղղությունների նախանշման վերաբերյալ : Արդյունքում ակնկալվում է ՓՄՁ ների արտադրանքի արտահանման պոտենցյալի շեշտակի ավելացում ։</t>
  </si>
  <si>
    <t>2021թ. Փաստացի</t>
  </si>
  <si>
    <t>2022թ սպասվող</t>
  </si>
  <si>
    <t>2023թ եռամսյակ</t>
  </si>
  <si>
    <t>2023թ կիսամյակ</t>
  </si>
  <si>
    <t>2023թ ինն ամիս</t>
  </si>
  <si>
    <t>2023թ տարի</t>
  </si>
  <si>
    <t>2025թ տարի</t>
  </si>
  <si>
    <t>2025Ã.           ï³ñÇ</t>
  </si>
  <si>
    <t>2023Ã.           ï³ñÇ</t>
  </si>
  <si>
    <t>2023Ã.         ÇÝÝ ³ÙÇë</t>
  </si>
  <si>
    <t>2023Ã. ÏÇë³ÙÛ³Ï</t>
  </si>
  <si>
    <t>2023Ã. »é³ÙëÛ³Ï</t>
  </si>
  <si>
    <t>2022Ã. ëå³ëíáÕ</t>
  </si>
  <si>
    <t>2021Ã. ÷³ëï³óÇ</t>
  </si>
  <si>
    <t>3.Î³åÇï³É µÝáõÛÃÇ ÑÇÙÝ³Ï³Ý ÙÇçáó³éáõÙÝ»ñÁª</t>
  </si>
  <si>
    <r>
      <t>Ì³é³ÛáõÃÛáõÝÁ Ù³ïáõóáÕ Ï³½Ù³Ï»ñåáõÃÛáõÝ</t>
    </r>
    <r>
      <rPr>
        <sz val="10"/>
        <rFont val="Arial LatArm"/>
        <family val="2"/>
      </rPr>
      <t>(</t>
    </r>
    <r>
      <rPr>
        <i/>
        <sz val="10"/>
        <rFont val="Arial LatArm"/>
        <family val="2"/>
      </rPr>
      <t>Ý»ñÇ</t>
    </r>
    <r>
      <rPr>
        <sz val="10"/>
        <rFont val="Arial LatArm"/>
        <family val="2"/>
      </rPr>
      <t xml:space="preserve">) </t>
    </r>
    <r>
      <rPr>
        <i/>
        <sz val="10"/>
        <rFont val="Arial LatArm"/>
        <family val="2"/>
      </rPr>
      <t>³Ýí³ÝáõÙ</t>
    </r>
    <r>
      <rPr>
        <sz val="10"/>
        <rFont val="Arial LatArm"/>
        <family val="2"/>
      </rPr>
      <t>(Ý»ñ)Áª</t>
    </r>
  </si>
  <si>
    <r>
      <t xml:space="preserve">ÐÐ Ï³é³í³ñáõÃÛ³Ý 2020 Ãí³Ï³ÝÇ ÑáõÉÇëÇ 2-Ç </t>
    </r>
    <r>
      <rPr>
        <sz val="10"/>
        <rFont val="Arial LatArm"/>
        <family val="2"/>
      </rPr>
      <t>N</t>
    </r>
    <r>
      <rPr>
        <i/>
        <sz val="10"/>
        <rFont val="Arial LatArm"/>
        <family val="2"/>
      </rPr>
      <t xml:space="preserve"> 1148-È áñáßÙ³ÝÁ Ñ³Ù³å³ï³ëË³ÝáÕ ïÝï»ë³í³ñáÕÝ»ñ (ëáõµÛ»ÏïÝ»ñ)</t>
    </r>
  </si>
  <si>
    <r>
      <t xml:space="preserve">îñ³Ù³¹ñíáÕ ³ßÝ³Ý³ó³Ý óáñ»ÝÇ ë»ñÙÝ³ÝÛáõÃÇ ù³Ý³ÏÁ </t>
    </r>
    <r>
      <rPr>
        <sz val="10"/>
        <rFont val="Arial LatArm"/>
        <family val="2"/>
      </rPr>
      <t>(ïáÝÝ³)</t>
    </r>
  </si>
  <si>
    <t>Ð³í³ï³ñÙ³·ñí³Í Ñ³Ù³å³ï³ëË³ÝáõÃÛ³Ý ·Ý³Ñ³ïÙ³Ý Ù³ñÙÇÝÝ»ñÇ ³½·³ÛÇÝ, ²ñï³¹ñ³ÝùÇ ë»ñïÇýÇÏ³óÙ³Ý Ù³ñÙÇÝÝ»ñÇ, É³µáñ³ïáñÇ³Ý»ñÇ º²îØ,  ÐÐ ¨ º²îØ Ñ³Ù³å³ï³ëË³ÝáõÃÛ³Ý ë»ñïÇýÇÏ³ïÝ»ñÇ ¨ Ñ³Ûï³ñ³ñ³·ñ»ñÇ , Ñ³í³ï³ñÙ³·ñÙ³Ý ÷áñÓ³·»ïÝ»ñÇ, ·Ý³Ñ³ïáÕÝ»ñÇ, ï»ËÝÇÏ³Ï³Ý ÷áñÓ³·»ïÝ»ñÇ é»»ëïñÝ»ñÇ í³ñáõÙ, Ñ³ï</t>
  </si>
  <si>
    <t>Ð³í³ï³ñÙ³·ñáõÙ, ³Û¹ ÃíáõÙ ÁÝ¹É³ÛÝáõÙ</t>
  </si>
  <si>
    <t>2024Ã.                 ï³ñÇ</t>
  </si>
  <si>
    <t>2024թ ï³ñÇ</t>
  </si>
  <si>
    <t>2025Ã.</t>
  </si>
  <si>
    <t>Ð³Ù³ÛÝùÝ»ñÇ ·ÛáõÕ³ïÝï»ë³Ï³Ý é»ëáõñëÝ»ñÇ Ï³é³í³ñÙ³Ý ¨ ÙñóáõÝ³ÏáõÃÛ³Ý »ñÏñáñ¹ Íñ³·Çñ, ²ñ³ñ³ïÇ ¨ ²ñÙ³íÇñÇ Ù³ñ½»ñáõÙ áéá·íáÕ ·ÛáõÕ³ïÝï»ëáõÃÛ³Ý ½³ñ·³óÙ³Ý» Íñ³·Çñ, Ð³Û³ëï³ÝáõÙ Î³Ý³ã ·ÛáõÕ³ïÝï»ëáõÃÛ³Ý Ý³Ë³Ó»éÝáõÃÛáõÝ Íñ³·Çñ, ºÝÃ³Ï³éáõóí³ÍùÝ»ñÇ ¨ ·ÛáõÕ³Ï³Ý ýÇÝ³Ýë³íáñÙ³Ý ³ç³ÏóáõÃÛáõÝ Íñ³·Çñ, ¶Éáµ³É ¿ÏáÉá·Ç³Ï³Ý ÑÇÙÝ³¹ñ³ÙÇ (¶¾Ð/GEF) ÙÇçáóÝ»ñáí ýÇÝ³Ýë³íáñíáÕ &lt;&lt;ºÝÃ³Ï³éáõóí³ÍùÝ»ñÇ ¨ ·ÛáõÕ³Ï³Ý ýÇÝ³Ýë³íáñÙ³Ý ³ç³ÏóáõÃÛáõÝ &gt;&gt; Íñ³·ñÇ ÑáÕ»ñÇ Ï³ÛáõÝ Ï³é³í³ñÙ³Ý µ³Õ³¹ñÇã:
Æñ³Ï³Ý³óí»ÉÇù å»ï³Ï³Ý ³ç³ÏóáõÃÛ³Ý Íñ³·ñ»ñÇó  Ï³åÇï³É µÝáõÛÃÇ áõÕÕí³ÍáõÃÛáõÝ áõÝ»Ý՝ ¶ÛáõÕ³ïÝï»ëáõÃÛ³Ý áÉáñïÇÝ ïñ³Ù³¹ñíáÕ í³ñÏ»ñÇ ïáÏáë³¹ñáõÛùÝ»ñÇ ëáõµëÇ¹³íáñÙ³Ý, Ð³Û³ëï³ÝÇ Ð³Ýñ³å»ïáõÃÛáõÝáõÙ ·ÛáõÕ³ïÝï»ë³Ï³Ý ï»ËÝÇÏ³ÛÇ ýÇÝ³Ýë³Ï³Ý í³ñÓ³Ï³ÉáõÃÛ³Ý՝ ÉÇ½ÇÝ·Ç å»ï³Ï³Ý ³ç³ÏóáõÃÛ³Ý, àéá·Ù³Ý ³ñ¹Ç³Ï³Ý Ñ³Ù³Ï³ñ·»ñÇ Ý»ñ¹ñÙ³Ý Ñ³Ù³ýÇÝ³Ýë³íáñÙ³Ý, Ð³Û³ëï³ÝÇ Ð³Ýñ³å»ïáõÃÛáõÝáõÙ Ë³ÕáÕÇ, Å³Ù³Ý³Ï³ÏÇó ï»ËÝáÉá·Ç³Ý»ñáí Ùß³ÏíáÕ ÇÝï»ÝëÇí åïÕ³ïáõ ³Û·ÇÝ»ñÇ ¨ Ñ³ï³åïÕ³ÝáóÝ»ñÇ ÑÇÙÝÙ³Ý Ñ³Ù³ñ å»ï³Ï³Ý ³ç³ÏóáõÃÛ³Ý, Ð³Û³ëï³ÝÇ Ð³Ýñ³å»ïáõÃÛ³Ý  ·ÛáõÕ³ïÝï»ëáõÃÛáõÝáõÙ Ï³ñÏï³å³ßïå³Ý ó³Ýó»ñÇ Ý»ñ¹ñÙ³Ý Ñ³Ù³ñ ïñ³Ù³¹ñíáÕ í³ñÏ»ñÇ ïáÏáë³í×³ñÝ»ñÇ ëáõµëÇ¹³íáñÙ³Ý, Ð³Û³ëï³ÝÇ Ð³Ýñ³å»ïáõÃÛáõÝáõÙ ³·ñáå³ñ»Ý³ÛÇÝ áÉáñïÇ ë³ñù³íáñáõÙÝ»ñÇ ýÇÝ³Ýë³Ï³Ý í³ñÓ³Ï³ÉáõÃÛ³Ý` ÉÇ½ÇÝ·Ç å»ï³Ï³Ý ³ç³ÏóáõÃÛ³Ý, öáùñ ¨ ÙÇçÇÝ  &lt;&lt;Ê»É³óÇ &gt;&gt; ³Ý³ëÝ³ß»Ýù»ñÇ Ï³éáõóÙ³Ý Ï³Ù í»ñ³Ï³éáõóÙ³Ý ¨ ¹ñ³Ýó ï»ËÝáÉá·Ç³Ï³Ý ³å³ÑáíÙ³Ý å»ï³Ï³Ý ³ç³ÏóáõÃÛ³Ý, öáùñ áõ ÙÇçÇÝ ç»ñÙ³ïÝ³ÛÇÝ ïÝï»ëáõÃÛáõÝÝ»ñÇ Ý»ñ¹ñÙ³Ý å»ï³Ï³Ý ³ç³ÏóáõÃÛ³Ý Íñ³·ñ»ñÁ:</t>
  </si>
  <si>
    <t xml:space="preserve"> üÇÝ³Ýë³Ï³Ý ³ÏïÇíÝ»ñÇ Ï³é³í³ñÙ³ÝÝ áõÕÕí³Í, Çñ³Ï³Ý³óí»ÉÇù å»ï³Ï³Ý ³ç³ÏóáõÃÛ³Ý Íñ³·ñ»ñÇ ßñç³Ý³ÏÝ»ñáõÙ Ý³Ë³ï»ëí³Í ¿ ÙáÝÇÃáñÇÝ·Ç Çñ³Ï³Ý³óáõÙ՝ ýÇÝ³Ýë³Ï³Ý Ï³éáõÛóÝ»ñÇ, ¾ÏáÝáÙÇÏ³ÛÇ Ý³Ë³ñ³ñáõÃÛ³Ý ¨ ¶ÛáõÕ³Ï³Ý ýÇÝ³Ýë³íáñÙ³Ý Ï³éáõÛóÇ ÏáÕÙÇó: </t>
  </si>
  <si>
    <t xml:space="preserve">2025Ã. </t>
  </si>
  <si>
    <t>1224  Ö·Ý³Å³Ù»ñÇ Ñ³Ï³½¹Ù³Ý ¨ ³ñï³Ï³ñ· Çñ³íÇ×³ÏÝ»ñÇ Ñ»ï¨³ÝùÝ»ñÇ Ýí³½»óÙ³Ý ¨ í»ñ³óÙ³Ý Íñ³·Çñ</t>
  </si>
  <si>
    <t>ÐÐ ïÝï»ëí³ñáÕ ëáõµÛ»ÏïÝ»ñÇ ·áñÍáõÝ»áõÃÛáõÝÁ Ï³ÝáÝ³Ï³ñ·áÕ ÝáñÙ³ïÇí µ³½³ÛÇ ß³ñáõÝ³Ï³Ï³Ý ³ñ¹Ç³Ï³Ý³óáõÙ՝ ÙÇç³½·³ÛÇÝ å³Ñ³ÝçÝ»ñÇÝ Ñ³Ù³å³ï³ëË³Ý ÙÇûñÇÝ³Ï å³Ñ³ÝçÝ»ñÇ ¨ ã³÷³ÝÇßÝ»ñÇ ³å³ÑáíáõÙ,  ïáÏáë</t>
  </si>
  <si>
    <t>º²îØ ï»ËÝÇÏ³Ï³Ý Ï³ÝáÝ³Ï³ñ·»ñÇ å³Ñ³ÝçÝ»ñÇ Ï³ï³ñáõÙÝ ³å³ÑáíáÕ ëï³Ý¹³ñïÝ»ñÇ ó³ÝÏ»ñÇ ³ñ¹Ç³Ï³Ý³óáõÙ, ÷áñÓ³ùÝÝáõÃÛáõÝÝ»ñÇ Çñ³Ï³Ý³óáõÙ ¨ ÙÇçå»ï³Ï³Ý ëï³Ý¹³ñïÝ»ñÇ ÁÝ¹áõÝáõÙ՝ º²îØ ßáõÏ³ÛáõÙ ÐÐ ³ñï³¹ñ³ÝùÝ»ñÇ ÙñóáõÝ³ÏáõÃÛ³Ý ³å³ÑáíÙ³Ý Ýå³ï³Ïáí, ïáÏáë</t>
  </si>
  <si>
    <t>Ìð²¶ðÆ Î²î²ðØ²Ü ²ÜÐð²ÄºÞîàôÂÚàôÜÀ ´ÊàôØ ¾ ÐÐ Î²è²ì²ðàôÂÚ²Ü 2021 Âì²Î²ÜÆ ú¶àêîàêÆ 18-Æ Ð²Ú²êî²ÜÆ Ð²Üð²äºîàôÂÚ²Ü Î²è²ì²ðàôÂÚ²Ü Ìð²¶ðÆ Ø²êÆÜ N 1363-² àðàÞØ²Ü Ð²ìºÈì²Ìàì Ð²êî²îì²Ì ÐÐ Î²è²ì²ðàôÂÚ²Ü Ìð²¶ðÆò՝ (2021-2026ÂÂ․)՝ «2.îÜîºêàôÂÚàôÜ ´²ÄÆÜ, «2.6 àð²ÎÆ ºÜÂ²Î²èàôòì²Ìø ºÜÂ²´²ÄÜÆ 1-ÆÜ ä²ð´ºðàôÂÚàôÜÀ։
 2.3 (´²ðÒð îºÊÜàÈà¶Æ²Üºð) è²¼Ø²²ð¸ÚàôÜ²´ºð²Î²Ü Ð²Ø²ÈÆðÆ ¼²ð¶²òØ²Ü Üä²î²Îàì Î²è²ì²ðàôÂÚ²Ü ÎàÔØÆò Ü²Ê²îºêìàÔ è²¼Ø²Î²Ü ÜÞ²Ü²ÎàôÂÚ²Ü ê²ðøºðÆÜ àô ê²ðøì²ÌøÜºðÆÜ, è²¼Ø²Î²Ü îºÊÜÆÎ²ÚÆ, ¾ÈºÎîð²îºÊÜÆÎ²ÚÆ ØÞ²ÎØ²Ü àô ²ðî²¸ðàôÂÚ²Ü Î²¼Ø²ÎºðäØ²Ü Ð²Ø²Î²ð¶ÆÜ ÜºðÎ²Ú²òìàÔ ä²Ð²ÜæÜºð ê²ÐØ²ÜàÔ՝ ØÆæ²¼¶²ÚÆÜ ¨ (Î²Ø) î²ð²Ì²Þðæ²Ü²ÚÆÜ êî²Ü¸²ðîÜºðÆÜ Üºð¸²ÞÜ²Î ²¼¶²ÚÆÜ êî²Ü¸²ðîÜºðÆ ØÞ²ÎàôØ ¨ Üºð¸ðàôØ</t>
  </si>
  <si>
    <t>9.²ð¸ÚàôÜ²´ºðàôÂÚàôÜ, Üàð²ð²ðàôÂÚàôÜ ¨ ºÜÂ²Î²èàôòì²ÌøÜºð
êîºÔÌºÈ ¸ÆØ²Î²ÚàôÜ ºÜÂ²Î²èàôòì²ÌøÜºð, ²æ²ÎòºÈ Î²ÚàôÜ ²ð¸ÚàôÜ²´ºðàôÂÚ²Ü ¼²ð¶²òØ²ÜÀ ¨ ÊÂ²ÜºÈ Üàð²ð²ðàôÂÚàôÜÀ
9.´ úÄ²Ü¸²ÎºÈ Ð²ÚðºÜ²Î²Ü îºÊÜàÈà¶Æ²ÜºðÆ ¼²ð¶²òØ²ÜÀ, ¶Æî²Ðºî²¼àî²Î²Ü ²ÞÊ²î²ÜøÜºðÆÜ ¨ Üàð²ð²ðàôÂÚ²ÜÀ ¼²ð¶²òàÔ ºðÎðÜºðàôØ, ²Ú¸ ÂìàôØ՝ ²ä²ÐàìºÈàì ø²Ô²ø²Î²ÜàôÂÚàôÜÜºðÆ ²èàôØàì Üä²êî²ìàð ØÆæ²ì²Úð, Æ ÂÆìê ²ÚÈàò, ²ð¸ÚàôÜ²´ºðàôÂÚ²Ü ´²¼Ø²¼²ÜºòØ²Ü ¨ ÐàôØø²ÚÆÜ ²äð²ÜøÜºðÆÜ ²ðÄºøÆ ²ìºÈ²òØ²Ü Ð²Ø²ð</t>
  </si>
  <si>
    <t>160,092․5</t>
  </si>
  <si>
    <t>Ø³ëÝ³ÏóáõÃÛáõÝ ·³·³ÃÝ³ÅáÕáíÝ»ñÇÝ, ³ßË³ï³ÅáÕáíÝ»ñÇÝ, Ñ³ï</t>
  </si>
  <si>
    <t>ºØ ³ç³ÏóáõÃÛ³Ùµ Çñ³Ï³Ý³óíáÕ ¹ñ³Ù³ßÝáñÑ³ÛÇÝ Íñ³·ñÇ ßñç³Ý³ÏÝ»ñáõÙ áñ³ÏÇ »ÝÃ³Ï³éáõóí³ÍùÇ Ñ³Ù³Ï³ñ·Ç ³ñ¹Ç³Ï³Ý³óáõÙ</t>
  </si>
  <si>
    <t>î»Õ³Ï³Ý ³ñï³¹ñ³ÝùÇ ³ñï³Ñ³ÝÙ³ÝÝ ³ç³ÏóáõÃÛáõÝ ¨ öØÒ-Ç ëáõµÛ»ÏïÝ»ñÇ ÙÇç³½·³ÛÇÝ Ñ³Ù³·áñÍ³ÏóáõÃÛ³Ý ÁÝ¹É³ÛÝÙ³Ý ³å³ÑáíáõÙ</t>
  </si>
  <si>
    <t>ØÇç³½·³ÛÇÝ ¨ ûï³ñ»ñÏñÛ³ ¹áÝáñ Ï³½Ù³Ï»ñåáõÃÛáõÝÝ»ñÇ Ñ»ï öØÒ ½³ñ·³óÙ³Ý Ñ³Ù³ï»Õ (Ñ³Ù³ýÇÝ³Ýë³íáñÙ³Ý ëÏ½µáõÝùáí) Íñ³·ñ»ñÇ Ùß³ÏáõÙ ¨ Çñ³Ï³Ý³óáõÙ</t>
  </si>
  <si>
    <t>ÎÇÝ Ó»éÝ»ñ»óÝ»ñÇ ½³ñ·³óÙ³ÝÝ áõÕÕí³Í Íñ³·ñ»ñÇ Ùß³ÏáõÙ ¨ Çñ³Ï³Ý³óáõÙ</t>
  </si>
  <si>
    <t>ºñÇï³ë³ñ¹ Ó»éÝ»ñ»óÝ»ñÇ ½³ñ·³óÙ³ÝÝ áõÕÕí³Í Íñ³·ñ»ñÇ Ùß³ÏáõÙ ¨ Çñ³Ï³Ý³óáõÙ</t>
  </si>
  <si>
    <t>½µáë³ßñçáõÃÛ³Ý áÉáñïÁ Ï³ñ·³íáñáÕ Ù»Ë³ÝÇ½ÙÝ»ñÇ Ý»ñ¹ñáõÙ, ³ÙÇë</t>
  </si>
  <si>
    <t xml:space="preserve">½µáë³ßñç³ÛÇÝ ³Ûó»ÉáõÃÛáõÝÝ»ñÇ Ñ»ï³½áïáõÃÛ³Ý ¨ ë³ï»ÉÇï³ÛÇÝ Ñ³Ù³Ï³ñ·Ç Ý»ñ¹ñáõÙ, ³ÙÇë </t>
  </si>
  <si>
    <t xml:space="preserve">ÙÇç³½·³ÛÇÝ ×³Ý³ãáÕ³Ï³Ý ³Ûó»ñÇ Ï³½Ù³Ï»ñåáõÙ, Ñ³ï </t>
  </si>
  <si>
    <t xml:space="preserve">Ð»ÕÇÝ³Ï³íáñ å³ñµ»ñ³Ï³ÝÝ»ñáõÙ Ð³Û³ëï³ÝÇ Ù³ëÇÝ ·áí³½¹³ï»Õ»Ï³ïí³Ï³Ý Ñá¹í³ÍÝ»ñÇ å³ïíÇñáõÙ, ³éÝí³½Ý Ñ³ï </t>
  </si>
  <si>
    <t>¶áí³½¹³ï»Õ»Ï³ïí³Ï³Ý ÝÛáõÃ»ñ, Ñ³ï</t>
  </si>
  <si>
    <t>ï»Õ»Ï³ïí³Ï³Ý µ³½³ÛÇ Ó¨³íáñáõÙ, ³ÙÇë</t>
  </si>
  <si>
    <t>³ç³ÏóáõÃÛáõÝ ½µáë³ßñç³ÛÇÝ ï»Õ»Ï³ïí³Ï³Ý Ï»ÝïñáÝÝ»ñÇ Ï³Ù DMO-Ý»ñÇ ·áñÍáõÝ»áõÃÛ³ÝÁ, Ñ³ï</t>
  </si>
  <si>
    <t xml:space="preserve">  ½µáë³ßñç³ÛÇÝ ÏÉ³ëï»ñÇ Ó¨³íáñÙ³Ý, Ñ³ï </t>
  </si>
  <si>
    <t xml:space="preserve"> çñ³Ùµ³ñÇ ï³ñ³ÍùáõÙ ½µáë³ßñç³ÛÇÝ »ÝÃ³Ï³éáõóí³ÍùÇ Ó¨³íáñÙ³Ý Ù»ÏÝ³ñÏ, Ñ³ï</t>
  </si>
  <si>
    <t xml:space="preserve">å³ïÙ³Ùß³ÏáõÃ³ÛÇÝ í³Ûñ»ñáõÙ ûñÇÝ³Ï»ÉÇ »ÝÃ³Ï³éáõóí³ÍùÇ Ó¨³íáñáõÙ, Ñ³ï </t>
  </si>
  <si>
    <t xml:space="preserve">¹»åÇ Ð³Û³ëï³Ý áõÕÇÕ ãí»ñÃÝ»ñÇ ëáõµëÇ¹³íáñáõÙ՝ ³éÝí³½Ý, Ñ³ï </t>
  </si>
  <si>
    <t xml:space="preserve">Ý»ñùÇÝ ßáõÏ³ÛÇ Ý»ñÏ³Û³óáõóÇãÝ»ñÇ Ñ³Ù³ñ ×³Ý³ãáÕ³Ï³Ý ³Ûó»ñÇ Ï³½Ù³Ï»ñåáõÙ, Ñ³ï </t>
  </si>
  <si>
    <t xml:space="preserve">Ý»ñùÇÝ ßáõÏ³ÛáõÙ óáõó³Ñ³Ý¹»ëÇ Ï³½Ù³Ï»ñåáõÙ, Ñ³ï </t>
  </si>
  <si>
    <t>30 000</t>
  </si>
  <si>
    <t>10 000</t>
  </si>
  <si>
    <t>40 000</t>
  </si>
  <si>
    <t>Ð³í³ï³ñÙ³·ñÙ³Ý
³½·³ÛÇÝ Ù³ñÙÝÇ ÏáÕÙÇó »ñÏÏáÕÙ /µ³½Ù³ÏáÕÙ
×³Ý³ãÙ³Ý Ñ³Ù³Ó³ÛÝ³·ñ»ñÇ ÏÝùÙ³ÝÝ áõÕÕí³Í ÙÇçáó³éáõÙÝ»ñ,  ïáÏáë</t>
  </si>
  <si>
    <t>ºØ ³ç³ÏóáõÃÛ³Ùµ Çñ³Ï³Ý³óíáÕ ¹ñ³Ù³ßÝáñÑ³ÛÇÝ Íñ³·ñÇ ßñç³Ý³ÏÝ»ñáõÙ ոñ³ÏÇ »ÝÃ³Ï³éáõóí³ÍùÇ Ñ³Ù³Ï³ñ·Ç ³ñ¹Ç³Ï³Ý³óáõÙ</t>
  </si>
  <si>
    <t xml:space="preserve">úåïÇÏ³-ýÇ½ÇÏ³Ï³Ý ã³÷áõÙÝ»ñÇ É³µáñ³ïáñÇ³ </t>
  </si>
  <si>
    <t>²ÏáõëïÇÏ Ù»ÍáõÃÛáõÝÝ»ñÇ ã³÷áõÙÝ»ñÇ É³µáñ³ïáñÇ³</t>
  </si>
  <si>
    <t>¸á½³ã³÷³Ï³Ý É³µáñ³ïáñÇ³  ÑÇÙÝáõÙ (Ù³ë 1)</t>
  </si>
  <si>
    <t xml:space="preserve">î³ñ³Íù³ÛÇÝ ëïáñ³µ³Å³ÝáõÙÝ»ñÇ É³µáñ³ïáñ å³ÛÙ³ÝÝ»ñÇ ÑÇÙÝáõÙ (ß»ÝùÇ ïñ³Ù³¹ñáõÙ) </t>
  </si>
  <si>
    <t>Ðáõë³ÝùÇ áõÅ, É³ñÙ³Ý, Ñ³×³Ë³Ï³ÝáõÃÛ³Ý ã³÷Ù³Ý ÙÇçáóÝ»ñÇ ã³÷³·Çï³Ï³Ý ëå³ë³ñÏÙ³Ý Ï³ñáÕáõÃÛáõÝÝ»ñÇ ÁÝ¹É³ÛÝáõÙ</t>
  </si>
  <si>
    <t>Ø³ñ½»ñáõÙ ·ñ³Ýóí³Í öØÒ-»ñÇ ï»ë³Ï³ñ³ñ ÏßéÇ ³í»É³óáõÙ</t>
  </si>
  <si>
    <t xml:space="preserve">ä»ï³Ï³Ý ³ç³ÏóáõÃÛ³Ý Çñ³Ï³Ý³óÙ³Ý ³ñ¹ÛáõÝùáõÙ Ï³Ý³Ýó ÏáÕÙÇó ·ñ³Ýóí³Í öØÒ-»ñÇ ÃÇí, ïáÏáë </t>
  </si>
  <si>
    <t xml:space="preserve">öØÒ-»ñÇ ÏáÕÙÇó ³ñï³¹ñ³Ï³Ý ·áñÍáõÝ»áõÃÛ³Ý Çñ³Ï³Ý³óÙ³Ý ËÃ³ÝáõÙ, ïáÏáë </t>
  </si>
  <si>
    <t xml:space="preserve">ÐÐ Ï³é³í³ñáõÃÛ³Ý 2021 Ãí³Ï³ÝÇ ÝáÛ»Ùµ»ñÇ 18-Ç N 1902-È áñáßÙ³Ùµ Ñ³ëï³ïí³Í Ð³í»Éí³Í 1-Ç ¾ÏáÝáÙÇÏ³ÛÇ Ý³Ë³ñ³ñáõÃÛ³Ý Çñ³í³ëáõÃÛáõÝÝ»ñÇÝ í»ñ³µ»ñáÕ µ³ÅÝÇ 4-ñ¹ Ï»ïÁ․ </t>
  </si>
  <si>
    <t>Ø²Î-Ç «Î³ÛáõÝ ½³ñ·³óÙ³Ý 2030 ûñ³Ï³ñ·áõÙ» Ý»ñ³éí³Í ·»Ý¹»ñ³ÛÇÝ Ñ³í³ë³ñáõÃÛáõÝ, ³ñÅ³Ý³å³ïÇí ³ßË³ï³Ýù ¨ ïÝï»ë³Ï³Ý ³×, ³ÝÑ³í³ë³ñáõÃÛáõÝÝ»ñÇ Ïñ×³ïáõÙ, Ï³ÛáõÝ ù³Õ³ùÝ»ñ ¨ Ñ³Ù³ÛÝùÝ»ñ</t>
  </si>
  <si>
    <t>ÐÜ²-Ç Ù»ç Ùß³ÏáÕ ³ñ¹ÛáõÝ³µ»ñáõÃÛ³Ý áÉáñïáõÙ ·áñÍáÕ öØÒ-Ý»ñÇ Ù³ëÝ³ÏóáõÃÛ³Ý Ù³ëÝ³µ³ÅÇÝÁ, ïáÏáë</t>
  </si>
  <si>
    <t>2.1 è³½Ù³í³ñ³Ï³Ý ¨ ³é³çÝ³Ñ»ñÃ áÉáñïÝ»ñáõÙ ï»ËÝáÉá·Ç³Ï³Ý ³ñ¹Ç³Ï³Ý³óáõÙ</t>
  </si>
  <si>
    <t>²ñÅ³Ý³å³ïÇí ³ßË³ï³Ýù ¨ ïÝï»ë³Ï³Ý ³×/ ³ñ¹ÛáõÝ³µ»ñáõÃÛáõÝ, Ýáñ³ñ³ñáõÃÛáõÝ ¨ »ÝÃ³Ï³éáõóí³ÍùÝ»ñ</t>
  </si>
  <si>
    <t>2024թ.</t>
  </si>
  <si>
    <t>ØÇç³½·³ÛÇÝ ³Ûó»ÉáõÃÛáõÝÝ»ñÇó ëï³ó³Í »Ï³Ùáõï, Ñ³½. ¹ñ³Ù</t>
  </si>
  <si>
    <t>Ùáï 370,000,000</t>
  </si>
  <si>
    <t>Ùáï 850.000.000</t>
  </si>
  <si>
    <t>¼µáë³ßñç³ÛÇÝ ³ñ¹ÛáõÝùÇ ¹Çí»ñëÇýÇÏ³óáõÙ, Ýáñ ½µáë³ßñç³ÛÇÝ Ó¨»ñÇ ½³ñ·³óáõÙ, »ÝÃ³Ï³éáõóí³ÍùÝ»ñÇ µ³ñ»É³íáõÙ ÐÐ Ï³é³í³ñáõÃÛ³Ý 2021 Ãí³Ï³ÝÇ û·áëïáëÇ 18-Ç N 1363-² áñáßÙ³Ùµ Ñ³ëï³ïí³Í «Ð³Û³ëï³ÝÇ Ð³Ýñ³å»ïáõÃÛ³Ý Ï³é³í³ñáõÃÛ³Ý Íñ³·ñÇó (2.5. Զբոսաշրջություն µ³ÅÇն) áñáßÙ³Ùµ Ñ³ëï³ïí³Í ÐÐ Ï³é³í³ñáõÃÛ³Ý Íñ³·ñÇ 5.7                                                                         ÐÐ Ï³é³í³ñáõÃÛ³Ý 2014 Ãí³Ï³ÝÇ Ù³ñïÇ 27-Ç áñáßáõÙ, §Ð³Û³ëï³ÝÇ Ð³Ýñ³å»ïáõÃÛ³Ý 2014-2025 Ãí³Ï³ÝÝ»ñÇ Ñ»é³ÝÏ³ñ³ÛÇÝ ½³ñ·³óÙ³Ý¦:
ÐÐ Î³é³í³ñáõÃÛ³Ý 2021 Ãí³Ï³ÝÇ ÝáÛ»Ùµ»ñÇ 18-Ç N 1902-È áñáßáõÙáí Ñ³ëï³ïí³Í Ð³Û³ëï³ÝÇ Ð³Ýñ³å»ïáõÃÛ³Ý Ï³é³í³ñáõÃÛ³Ý 2021-2026 Ãí³Ï³ÝÝ»ñÇ ·áñÍáõÝ»áõÃÛ³Ý ÙÇçáó³éáõÙÝ»ñÇ Íñ³·ñÇ 10.5 Ï»ï</t>
  </si>
  <si>
    <t>24,6</t>
  </si>
  <si>
    <t>öØÒ ÏáÕÙÇó ³ñï³¹ñí³Í Ñ³Ù³Ë³éÝ ³í»É³óí³Í ³ñÅ»ùÇ ÏßÇéÁ ÐÜ²-áõÙ, ïáÏáë</t>
  </si>
  <si>
    <t>ä»ï³Ï³Ý ³ç³ÏóáõÃÛ³Ý Çñ³Ï³Ý³óÙ³Ý ³ñ¹ÛáõÝùáõÙ Ï³Ý³Ýó ÏáÕÙÇó ·ñ³Ýóí³Í öØÒ-Ý»ñÇ ÃÇíÁ, ïáÏáë</t>
  </si>
  <si>
    <t>3</t>
  </si>
  <si>
    <t>7</t>
  </si>
  <si>
    <t>160</t>
  </si>
  <si>
    <t>350</t>
  </si>
  <si>
    <t>ÂÇñ³Ë³ÛÇÝ ï³ñ³ÍùÝ»ñáõÙ Ù³ëÝ³íáñ Ñ³ïí³ÍÇ Ý»ñ¹ñáõÙÝ»ñÇ  Í³í³ÉÇ ³×</t>
  </si>
  <si>
    <t>ÀÝïñí³Í ½µáë³ßñç³ÛÇÝ í³Ûñ»ñÇ µ³ñ»É³íí³Í Ùáõïù³ÛÇÝ ×³Ý³å³ñÑÝ»ñ</t>
  </si>
  <si>
    <t>¼µáë³ßñç³ÛÇÝ ßñç³ÝÇ »ñÏ³ÛÝùáí ·ïÝíáÕ Å³é³Ý·áõÃÛ³Ý ûµÛ»ÏïÝ»ñáõÙ Ï³éáõóí³Í ½µáë³ßñç³ÛÇÝ Ñ³ñÙ³ñáõÃÛáõÝÝ»ñÇ ÃÇíÁ</t>
  </si>
  <si>
    <t>öáÕáó³ÛÇÝ Éáõë³íáñáõÃÛ³Ý ÷áË³ñÇÝí³Í/ï»Õ³¹ñí³Í ëÛáõÝ»ñÇ ¨ É³Ùå»ñÇ ÃÇíÁ</t>
  </si>
  <si>
    <t>´³ñ»É³íí³Í ½µáë³Û·ÇÝ»ñÇ ÃÇíÁ</t>
  </si>
  <si>
    <t>¼µáë³ßñçáõÃÛ³Ý ³ç³ÏóáõÃÛ³Ý Ñ»ï Ï³åí³Í ·áñÍáÕáõÃÛáõÝÝ»ñÇ ÙÇçáóáí ëï»ÕÍí³Í Å³Ù³Ý³Ï³íáñ ¨ Ùßï³Ï³Ý ³ßË³ï³ï»Õ»ñÇ ÃíÇ ³×</t>
  </si>
  <si>
    <t xml:space="preserve">êï³Ý¹³ñïÝ»ñÇ ³½·³ÛÇÝ ýáÝ¹Ç å³Ñå³ÝÙ³Ý ·ñ³¹³ñ³ÝÁ ³ñ¹Ç³Ï³Ý ë³ñù³íáñáõÙÝ»ñáí Ñ³Ù³ÉñáõÙ   </t>
  </si>
  <si>
    <t xml:space="preserve">Î³ÑáõÛù³·áñÍ³Ï³Ý ³ñï³¹ñ³ÝùÇ ³Ýíï³Ý·áõÃÛ³Ý Ù³ëÇÝ (ØØ îÎ 025/2012) ï»ËÝÇÏ³Ï³Ý Ï³ÝáÝ³Ï³ñ·Ç å³Ñ³ÝçÝ»ñáí ÷áñÓ³ñÏÙ³Ý É³µáñ³ïáñÇ³ÛÇ ëï»ÕÍáõÙ </t>
  </si>
  <si>
    <t>êÝÝ¹³ÙÃ»ñùÇ ÷áñÓ³ñÏÙ³Ý É³µáñ³ïáñÇ³ÛÇ í»ñ³½ÇÝáõÙ ¨ ÁÝ¹É³ÛÝáõÙ</t>
  </si>
  <si>
    <t>ß³ñÅ³Ï³Ý É³µáñ³ïáñÇ³Ý»ñÇ Ó»éù µ»ñáõÙ  (Ù³ë 2) 4 Ñ³ï</t>
  </si>
  <si>
    <t>ÊáñÑ¹³ÏóáõÃÛáõÝÝ»ñÇ ëñ³Ñ ëï»ÕÍáõÙ</t>
  </si>
  <si>
    <t>Ý»ñ¹ñáõÙ³ÛÇÝ Íñ³·ñ»ñÇ ¨ Ý³Ë³Ó»éÝáõÃÛáõÝÝ»ñÇ  áõÕ»ÏóáõÙ, Ñ³ï</t>
  </si>
  <si>
    <t xml:space="preserve">ÐÐ ïÝï»ëáõÃÛ³Ý áÉáñïÝ»ñÇ, Ý»ñ¹ñáõÙ³ÛÇÝ ¨ ·áñÍ³ñ³ñ ÑÝ³ñ³íáñáõÃÛáõÝÝ»ñÇ Ù³ëÇÝ ï»ë³ÑáÉáí³ÏÝ»ñÇ Ý³Ë³å³ïñ³ëïáõÙ, Ñ³ï </t>
  </si>
  <si>
    <t xml:space="preserve"> îÝï»ëáõÃÛ³Ý ³ñ¹Ç³Ï³Ý³óÙ³Ý ÙÇçáó³éÙ³ÝÁ å»ï³Ï³Ý ³ç³ÏóáõÃÛáõÝ</t>
  </si>
  <si>
    <t>²ñï³¹ñ³Ï³Ý ÑÝ³ñ³íáñáõÃÛáõÝÝ»ñÇ ³ñ¹Ç³Ï³Ý³óÙ³Ý ¨ Ýáñ ï»ËÝáÉá·Ç³Ý»ñÇ Ý»ñÙáõÍÙ³Ý ËÃ³ÝÙ³Ý Ýå³ï³Ïáí Ù³ïã»ÉÇ å³ÛÙ³ÝÝ»ñáí í³ñÏ»ñÇ ïñ³Ù³¹ñáõÙ</t>
  </si>
  <si>
    <t>ÐÐ Ï³é³í³ñáõÃÛ³Ý 26.03.2020Ã. N 355-È áñáßÙ³Ý å³Ñ³ÝçÝ»ñÇÝ Ñ³Ù³å³ï³ëË³ÝáÕ ëáõµÛ»ÏïÝ»ñ</t>
  </si>
  <si>
    <t xml:space="preserve">Ìñ³·ñÇ ßñç³Ý³ÏÝ»ñáõÙ Ó»éù µ»ñí³Í ë³ñù³íáñáõÙÝ»ñ, ë³ñù³íáñÙ³Ý µ³ÕÏ³óáõóÇãÝ»ñ, ÙÇ³íáñ
</t>
  </si>
  <si>
    <t xml:space="preserve">¶áñÍáÕ ¨ ëÏëÝ³Ï öØÒ-Ç ëáõµÛ»ÏïÝ»ñÇÝ ýÇÝ³Ýë³Ï³Ý Ñ³ë³Ý»ÉÇáõÃÛ³Ý ³å³ÑáíáõÙ, Ñ³ï </t>
  </si>
  <si>
    <t xml:space="preserve">զբոսաշրջային գրավչության բարձրացման նպատակով օգտագործվող Ãí³ÛÇÝ ¨ ëáóÇ³É³Ï³Ý Ñ³ñÃ³ÏÝ»ñի թիվը, հատ </t>
  </si>
  <si>
    <t>²ÛÉ å»ï³Ï³Ý Ù³ñÙÇÝÝ»ñÇ ÏáÕÙÇó û·ï³·áñÍíáÕ áã ýÇÝ³Ýë³Ï³Ý ³ÏïÇíÝ»ñÇ Ñ»ï ·áñÍ³éÝáõÃÛáõÝÝ»ñ</t>
  </si>
  <si>
    <t>æ»ñÙ³ÛÇÝ, ýÇ½ÇÏ³ùÇÙÇ³Ï³Ý ã³÷áõÙÝ»ñÇ ¨ ëï³Ý¹³ñï ÝÙáõßÝ»ñÇ É³µáñ³ïáñÇ³ÛÇ ã³÷³·Çï³Ï³Ý Ï³ñáÕáõÃÛáõÝÝ»ñÇ ÁÝ¹É³ÛÝáõÙ (Ù³ë 1)</t>
  </si>
  <si>
    <t xml:space="preserve">o îÝï»ë³Ï³Ý ½³ñ·³óÙ³Ý ¨ Ý»ñ¹ñáõÙÝ»ñÇ áÉáñïáõÙ ù³Õ³ù³Ï³ÝáõÃÛ³Ý ³é³Ýóù³ÛÇÝ ß»ßï³¹ñáõÙÝ»ñÇ Ý»ñùá µÛáõç»ï³ÛÇÝ ï³ñí³ ÑÇÙÝ³Ï³Ý Íñ³·ñ³ÛÇÝ ÙÇç³ÙïáõÃÛáõÝÝ»ñáí Ýå³ï³Ï ¿ ¹ñíáõÙ Ýå³ëï»É ïÝï»ë³Ï³Ý ³×Ç ëó»Ý³ñÇ ³å³ÑáíÙ³ÝÁ: ²Ûë ÇÙ³ëïáí ù³Õ³ù³Ï³ÝáõÃÛ³Ý ·áñÍáÕáõÃÛáõÝÝ»ñÁ Í³í³Éí»Éáõ »Ý Ñ»ï¨Û³É ÑÇÙÝ³Ï³Ý áõÕÕáõÃÛáõÝÝ»ñáí` ³ñ¹ÛáõÝ³µ»ñ³Ï³Ý ½³ñ·³óáõÙ« ³åñ³ÝùÝ»ñÇ áõ Í³é³ÛáõÃÛáõÝÝ»ñÇ ³ñï³Ñ³ÝÙ³Ý Í³í³ÉÝ»ñÇ ³× áõ Ý»ñ¹ñáõÙ³ÛÇÝ ÙÇç³í³ÛñÇ µ³ñ»É³íáõÙ« ÷áùñ ¨ ÙÇçÇÝ Ó»éÝ³ñÏ³ïÇñáõÃÛ³Ý ½³ñ·³óÙ³Ý ËÃ³ÝáõÙ« ½µáë³ßñçáõÃÛ³Ý ½³ñ·³óáõÙ: àÉáñïáõÙ ù³Õ³ù³Ï³ÝáõÃÛ³Ý Ùß³ÏÙ³Ý« Íñ³·ñ»ñÇ Ñ³Ù³Ï³ñ·Ù³Ý áõ ÙáÝÇïáñÇÝ·Ç ³ßË³ï³ÝùÝ»ñÁ ÏÑÇÙÝí»Ý Ñ»Ýù³ÛÇÝ áÉáñï³ÛÇÝ áõ Ã»Ù³ïÇÏ í»ñÉáõÍáõÃÛáõÝÝ»ñÇ« Ñ»ï³½áïáõÃÛáõÝÝ»ñÇ áõ ·Ý³Ñ³ïáõÙÝ»ñÇ íñ³:
o ²ñ¹ÛáõÝ³µ»ñáõÃÛ³Ý áõ ³ñï³Ñ³ÝÙ³Ý ½³ñ·³óÙ³Ý« Ý»ñ¹ñáõÙ³ÛÇÝ ·ñ³íãáõÃÛ³Ý µ³ñÓñ³óÙ³Ý áõ ³ñï³ùÇÝ ïÝï»ë³Ï³Ý ù³Õ³ù³Ï³ÝáõÃÛ³Ý µÝ³·³í³éáõÙ ³ßË³ï³ÝùÝ»ñ »Ý Íñ³·ñ³íáñíáõÙ ³ñï³ùÇÝ ßáõÏ³Ý»ñÇ Ñ³ë³Ý»ÉÇáõÃÛ³Ý µ³ñÓñ³óÙ³Ý ¨ ÃÇñ³Ë³ÛÇÝ »ñÏñÝ»ñáõÙ Ð³Û³ëï³ÝÇ ïÝï»ë³Ï³Ý áõ Ý»ñ¹ñáõÙ³ÛÇÝ Ñ»ï³ùñùñáõÃÛáõÝÝ»ñÇ Ý»ñÏ³Û³óÙ³Ý áõ ³é³çÙÕÙ³Ý áõÕÕáõÃÛ³Ùµ: 
o ÐÐ ³ñï³Ñ³ÝÙ³ÝÝ áõÕÕí³Í ³ñ¹ÛáõÝ³µ»ñ³Ï³Ý ù³Õ³ù³Ï³ÝáõÃÛ³Ý é³½Ù³í³ñáõÃÛ³Ùµ Ý³Ë³ï»ëí³Í ÙÇçáó³éáõÙÝ»ñÇ ßñç³Ý³ÏÝ»ñáõÙ åÉ³Ý³íáñíáõÙ ¿ ·áñÍ³ñ³ñ Ñ³Ù³ÅáÕáíÝ»ñÇ áõ ßÝáñÑ³Ý¹»ëÝ»ñÇ« ýÇÝ³Ýë³Ï³Ý ·áñÍÇùÝ»ñÇ ÏÇñ³éÙ³Ùµ ³ñ¹ÛáõÝ³µ»ñáõÃÛ³Ý áÉáñïÇ ÁÝÏ»ñáõÃÛáõÝÝ»ñÇÝ ûÅ³Ý¹³ÏáõÃÛ³Ý« Ýå³ï³Ï³ÛÇÝ ßáõÏ³Ý»ñáõÙ Ñ³ÛÏ³Ï³Ý ³åñ³ÝùÝ»ñÇ ³é³çÙÕÙ³Ý« ßáõÏ³Û³Ï³Ý ï»Õ»Ï³ïíáõÃÛ³Ý ³å³ÑáíÙ³Ý« Ùß³ÏáÕ ³ñ¹ÛáõÝ³µ»ñáõÃÛ³Ý áÉáñïÝ»ñÇ ÁÝÏ»ñáõÃÛáõÝÝ»ñÇ Ï³ñáÕáõÃÛáõÝÝ»ñÇ ½³ñ·³óÙ³Ý« ³ñï³Ñ³ÝÙ³Ý µÝ³·³í³éáõÙ Í³·áÕ ËÝ¹ÇñÝ»ñÇ ¨ ¹ñ³Ýó ÉáõÍÙ³ÝÝ áõÕÕí³Í Ñ»ï³½áïáõÃÛ³Ý ÙÇçáóáí Ýå³ëï»É ï»Õ³Ï³Ý ÁÝÏ»ñáõÃÛáõÝÝ»ñÇ ÙñóáõÝ³ÏáõÃÛ³Ý µ³ñÓñ³óÙ³ÝÁ ¨ ³ñï³Ñ³ÝÙ³Ý Í³í³ÉÝ»ñÇ ÁÝ¹É³ÛÝÙ³ÝÁ:  ²Û¹ Ñ³Ù³ï»ùëïáõÙ Ï³ñ¨áñíáõÙ »Ý å»ï³Ï³Ý-Ù³ëÝ³íáñ Ñ³Ù³·áñÍ³ÏóáõÃÛ³Ý ËÃ³ÝÙ³Ý« ·»ñ³Ï³ Íñ³·ñ»ñÇ Çñ³Ï³Ý³óÙ³Ý« »ñÏñÇ Ý»ñ¹ñáõÙ³ÛÇÝ ÑÝ³ñ³íáñáõÃÛáõÝÝ»ñÇ Ù³ëÇÝ ÙÇç³½·³ÛÇÝ Çñ³½»Ïí³ÍáõÃÛ³Ý µ³ñÓñ³óÙ³Ý áõÕÕáõÃÛ³Ùµ ³ßË³ï³ÝùÝ»ñÁ: 
o ²ñï³Ñ³ÝÙ³Ý ßáõÏ³Ý»ñáõÙ ÐÐ ³é¨ïñ³ïÝï»ë³Ï³Ý ß³Ñ»ñÇ ¨ Ý»ñ¹ñáõÙ³ÛÇÝ ·ñ³íãáõÃÛ³Ý Ý»ñÏ³Û³óÙ³Ý  ï»ë³Ï»ïÇó Ï³ñ¨áñíáõÙ ¿ ûï³ñ»ñÏñÛ³ å»ïáõÃÛáõÝÝ»ñáõÙ ¨ ²é¨ïñÇ Ð³Ù³ßË³ñÑ³ÛÇÝ Ï³½Ù³Ï»ñåáõÃÛáõÝáõÙ ÐÐ ³é¨ïñ³Ï³Ý Ý»ñÏ³Û³óáõóÇãÝ»ñÇ (Ïóáñ¹Ý»ñÇ) ¨ ³é¨ïñ³Ï³Ý Ý»ñÏ³Û³óáõóãáõÃÛáõÝÝ»ñÇ ³ñ¹ÛáõÝ³í»ï ·áñÍáõÝ»áõÃÛ³Ý ³å³ÑáíáõÙÁ: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</si>
</sst>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\ _₽_-;\-* #,##0.00\ _₽_-;_-* &quot;-&quot;??\ _₽_-;_-@_-"/>
    <numFmt numFmtId="165" formatCode="0.0"/>
    <numFmt numFmtId="166" formatCode="##,##0.0;\(##,##0.0\);\-"/>
    <numFmt numFmtId="167" formatCode="_(* #,##0.0_);_(* \(#,##0.0\);_(* &quot;-&quot;??_);_(@_)"/>
    <numFmt numFmtId="168" formatCode="_-* #,##0.00_-;\-* #,##0.00_-;_-* &quot;-&quot;??_-;_-@_-"/>
    <numFmt numFmtId="169" formatCode="_(* #,##0_);_(* \(#,##0\);_(* &quot;-&quot;??_);_(@_)"/>
    <numFmt numFmtId="170" formatCode="#,##0.0"/>
    <numFmt numFmtId="173" formatCode="_-* #,##0_-;\-* #,##0_-;_-* &quot;-&quot;??_-;_-@_-"/>
    <numFmt numFmtId="174" formatCode="_-* #,##0.0_-;\-* #,##0.0_-;_-* &quot;-&quot;??_-;_-@_-"/>
    <numFmt numFmtId="175" formatCode="_ * #,##0.00_)\ _ _ ;_ * \(#,##0.00\)\ _ _ ;_ * &quot;-&quot;??_)\ _ _ ;_ @_ "/>
    <numFmt numFmtId="176" formatCode="_-* #,##0.00_р_._-;\-* #,##0.00_р_._-;_-* &quot;-&quot;??_р_._-;_-@_-"/>
  </numFmts>
  <fonts count="7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i/>
      <sz val="10"/>
      <name val="Arial Armenian"/>
      <family val="2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0"/>
      <color indexed="8"/>
      <name val="MS Sans Serif"/>
      <family val="2"/>
      <charset val="204"/>
    </font>
    <font>
      <sz val="11"/>
      <name val="GHEA Grapalat"/>
      <family val="3"/>
    </font>
    <font>
      <sz val="10"/>
      <name val="GHEA Grapalat"/>
      <family val="3"/>
    </font>
    <font>
      <b/>
      <sz val="10"/>
      <color rgb="FFC00000"/>
      <name val="Arial LatArm"/>
      <family val="2"/>
    </font>
    <font>
      <sz val="11"/>
      <color theme="1"/>
      <name val="Arial LatArm"/>
      <family val="2"/>
    </font>
    <font>
      <sz val="10"/>
      <color rgb="FF000000"/>
      <name val="Arial LatArm"/>
      <family val="2"/>
    </font>
    <font>
      <i/>
      <sz val="10"/>
      <color rgb="FF000000"/>
      <name val="Arial LatArm"/>
      <family val="2"/>
    </font>
    <font>
      <i/>
      <sz val="10"/>
      <name val="Arial LatArm"/>
      <family val="2"/>
    </font>
    <font>
      <b/>
      <sz val="10"/>
      <name val="Arial LatArm"/>
      <family val="2"/>
    </font>
    <font>
      <sz val="10"/>
      <name val="Arial LatArm"/>
      <family val="2"/>
    </font>
    <font>
      <sz val="11"/>
      <name val="Arial LatArm"/>
      <family val="2"/>
    </font>
    <font>
      <b/>
      <i/>
      <sz val="10"/>
      <name val="Arial LatArm"/>
      <family val="2"/>
    </font>
    <font>
      <i/>
      <sz val="10"/>
      <color theme="1"/>
      <name val="Arial LatArm"/>
      <family val="2"/>
    </font>
    <font>
      <i/>
      <sz val="10"/>
      <color rgb="FFFF0000"/>
      <name val="Arial LatArm"/>
      <family val="2"/>
    </font>
    <font>
      <sz val="10"/>
      <color theme="1"/>
      <name val="Arial LatArm"/>
      <family val="2"/>
    </font>
    <font>
      <sz val="10"/>
      <color theme="1"/>
      <name val="GHEA Grapalat"/>
      <family val="3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i/>
      <sz val="10"/>
      <color theme="1"/>
      <name val="GHEA Grapalat"/>
      <family val="3"/>
    </font>
    <font>
      <i/>
      <sz val="10"/>
      <color theme="0"/>
      <name val="Arial LatArm"/>
      <family val="2"/>
    </font>
    <font>
      <sz val="10"/>
      <color theme="0"/>
      <name val="Arial LatArm"/>
      <family val="2"/>
    </font>
    <font>
      <i/>
      <sz val="10"/>
      <name val="GHEA Grapalat"/>
      <family val="2"/>
    </font>
    <font>
      <sz val="10"/>
      <name val="Times Armeni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8"/>
      <name val="Arial Armenian"/>
      <family val="2"/>
      <charset val="204"/>
    </font>
    <font>
      <sz val="11"/>
      <color indexed="8"/>
      <name val="Calibri"/>
      <family val="2"/>
    </font>
    <font>
      <sz val="12"/>
      <color indexed="8"/>
      <name val="Times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imes Armenian"/>
      <family val="2"/>
    </font>
    <font>
      <sz val="12"/>
      <color theme="1"/>
      <name val="Times Armenian"/>
      <family val="2"/>
    </font>
    <font>
      <b/>
      <sz val="18"/>
      <color theme="3"/>
      <name val="Cambria"/>
      <family val="2"/>
      <scheme val="major"/>
    </font>
    <font>
      <i/>
      <sz val="9"/>
      <color theme="1"/>
      <name val="GHEA Grapalat"/>
      <family val="3"/>
    </font>
    <font>
      <sz val="9"/>
      <name val="Verdana"/>
      <family val="2"/>
    </font>
    <font>
      <sz val="10"/>
      <color indexed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04">
    <xf numFmtId="0" fontId="0" fillId="0" borderId="0"/>
    <xf numFmtId="0" fontId="14" fillId="0" borderId="0"/>
    <xf numFmtId="9" fontId="1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2" fillId="0" borderId="0" applyFill="0" applyBorder="0" applyProtection="0">
      <alignment horizontal="right" vertical="top"/>
    </xf>
    <xf numFmtId="0" fontId="23" fillId="0" borderId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0" fontId="21" fillId="0" borderId="0"/>
    <xf numFmtId="43" fontId="12" fillId="0" borderId="0" applyFont="0" applyFill="0" applyBorder="0" applyAlignment="0" applyProtection="0"/>
    <xf numFmtId="0" fontId="16" fillId="0" borderId="0"/>
    <xf numFmtId="0" fontId="14" fillId="0" borderId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4" fillId="0" borderId="0"/>
    <xf numFmtId="43" fontId="2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9" fontId="2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7" fillId="0" borderId="0"/>
    <xf numFmtId="168" fontId="21" fillId="0" borderId="0" applyFont="0" applyFill="0" applyBorder="0" applyAlignment="0" applyProtection="0"/>
    <xf numFmtId="0" fontId="27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0" fillId="0" borderId="18" applyNumberFormat="0" applyFill="0" applyAlignment="0" applyProtection="0"/>
    <xf numFmtId="0" fontId="51" fillId="0" borderId="19" applyNumberFormat="0" applyFill="0" applyAlignment="0" applyProtection="0"/>
    <xf numFmtId="0" fontId="52" fillId="0" borderId="20" applyNumberFormat="0" applyFill="0" applyAlignment="0" applyProtection="0"/>
    <xf numFmtId="0" fontId="52" fillId="0" borderId="0" applyNumberFormat="0" applyFill="0" applyBorder="0" applyAlignment="0" applyProtection="0"/>
    <xf numFmtId="0" fontId="53" fillId="13" borderId="0" applyNumberFormat="0" applyBorder="0" applyAlignment="0" applyProtection="0"/>
    <xf numFmtId="0" fontId="54" fillId="14" borderId="0" applyNumberFormat="0" applyBorder="0" applyAlignment="0" applyProtection="0"/>
    <xf numFmtId="0" fontId="55" fillId="16" borderId="21" applyNumberFormat="0" applyAlignment="0" applyProtection="0"/>
    <xf numFmtId="0" fontId="56" fillId="17" borderId="22" applyNumberFormat="0" applyAlignment="0" applyProtection="0"/>
    <xf numFmtId="0" fontId="57" fillId="17" borderId="21" applyNumberFormat="0" applyAlignment="0" applyProtection="0"/>
    <xf numFmtId="0" fontId="58" fillId="0" borderId="23" applyNumberFormat="0" applyFill="0" applyAlignment="0" applyProtection="0"/>
    <xf numFmtId="0" fontId="59" fillId="18" borderId="2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26" applyNumberFormat="0" applyFill="0" applyAlignment="0" applyProtection="0"/>
    <xf numFmtId="0" fontId="6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6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63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63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63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63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64" fillId="0" borderId="0"/>
    <xf numFmtId="0" fontId="16" fillId="0" borderId="0"/>
    <xf numFmtId="0" fontId="16" fillId="0" borderId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63" fillId="23" borderId="0" applyNumberFormat="0" applyBorder="0" applyAlignment="0" applyProtection="0"/>
    <xf numFmtId="0" fontId="63" fillId="27" borderId="0" applyNumberFormat="0" applyBorder="0" applyAlignment="0" applyProtection="0"/>
    <xf numFmtId="0" fontId="63" fillId="31" borderId="0" applyNumberFormat="0" applyBorder="0" applyAlignment="0" applyProtection="0"/>
    <xf numFmtId="0" fontId="63" fillId="35" borderId="0" applyNumberFormat="0" applyBorder="0" applyAlignment="0" applyProtection="0"/>
    <xf numFmtId="0" fontId="63" fillId="39" borderId="0" applyNumberFormat="0" applyBorder="0" applyAlignment="0" applyProtection="0"/>
    <xf numFmtId="0" fontId="63" fillId="43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36" borderId="0" applyNumberFormat="0" applyBorder="0" applyAlignment="0" applyProtection="0"/>
    <xf numFmtId="0" fontId="63" fillId="40" borderId="0" applyNumberFormat="0" applyBorder="0" applyAlignment="0" applyProtection="0"/>
    <xf numFmtId="0" fontId="54" fillId="14" borderId="0" applyNumberFormat="0" applyBorder="0" applyAlignment="0" applyProtection="0"/>
    <xf numFmtId="0" fontId="57" fillId="17" borderId="21" applyNumberFormat="0" applyAlignment="0" applyProtection="0"/>
    <xf numFmtId="0" fontId="59" fillId="18" borderId="24" applyNumberFormat="0" applyAlignment="0" applyProtection="0"/>
    <xf numFmtId="43" fontId="6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>
      <alignment horizontal="left" vertical="top" wrapText="1"/>
    </xf>
    <xf numFmtId="175" fontId="6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53" fillId="13" borderId="0" applyNumberFormat="0" applyBorder="0" applyAlignment="0" applyProtection="0"/>
    <xf numFmtId="0" fontId="50" fillId="0" borderId="18" applyNumberFormat="0" applyFill="0" applyAlignment="0" applyProtection="0"/>
    <xf numFmtId="0" fontId="51" fillId="0" borderId="19" applyNumberFormat="0" applyFill="0" applyAlignment="0" applyProtection="0"/>
    <xf numFmtId="0" fontId="52" fillId="0" borderId="20" applyNumberFormat="0" applyFill="0" applyAlignment="0" applyProtection="0"/>
    <xf numFmtId="0" fontId="52" fillId="0" borderId="0" applyNumberFormat="0" applyFill="0" applyBorder="0" applyAlignment="0" applyProtection="0"/>
    <xf numFmtId="0" fontId="55" fillId="16" borderId="21" applyNumberFormat="0" applyAlignment="0" applyProtection="0"/>
    <xf numFmtId="0" fontId="58" fillId="0" borderId="23" applyNumberFormat="0" applyFill="0" applyAlignment="0" applyProtection="0"/>
    <xf numFmtId="0" fontId="71" fillId="15" borderId="0" applyNumberFormat="0" applyBorder="0" applyAlignment="0" applyProtection="0"/>
    <xf numFmtId="0" fontId="70" fillId="15" borderId="0" applyNumberFormat="0" applyBorder="0" applyAlignment="0" applyProtection="0"/>
    <xf numFmtId="0" fontId="70" fillId="15" borderId="0" applyNumberFormat="0" applyBorder="0" applyAlignment="0" applyProtection="0"/>
    <xf numFmtId="0" fontId="71" fillId="15" borderId="0" applyNumberFormat="0" applyBorder="0" applyAlignment="0" applyProtection="0"/>
    <xf numFmtId="0" fontId="4" fillId="0" borderId="0"/>
    <xf numFmtId="0" fontId="49" fillId="0" borderId="0"/>
    <xf numFmtId="0" fontId="49" fillId="0" borderId="0"/>
    <xf numFmtId="0" fontId="66" fillId="0" borderId="0"/>
    <xf numFmtId="0" fontId="16" fillId="0" borderId="0"/>
    <xf numFmtId="0" fontId="16" fillId="0" borderId="0"/>
    <xf numFmtId="0" fontId="65" fillId="0" borderId="0">
      <alignment horizontal="left"/>
    </xf>
    <xf numFmtId="0" fontId="68" fillId="0" borderId="0"/>
    <xf numFmtId="0" fontId="49" fillId="0" borderId="0"/>
    <xf numFmtId="0" fontId="49" fillId="0" borderId="0"/>
    <xf numFmtId="0" fontId="72" fillId="0" borderId="0"/>
    <xf numFmtId="0" fontId="20" fillId="0" borderId="0"/>
    <xf numFmtId="0" fontId="4" fillId="0" borderId="0"/>
    <xf numFmtId="0" fontId="22" fillId="0" borderId="0">
      <alignment horizontal="left" vertical="top" wrapText="1"/>
    </xf>
    <xf numFmtId="0" fontId="73" fillId="0" borderId="0"/>
    <xf numFmtId="0" fontId="22" fillId="0" borderId="0">
      <alignment horizontal="left" vertical="top" wrapText="1"/>
    </xf>
    <xf numFmtId="0" fontId="16" fillId="0" borderId="0"/>
    <xf numFmtId="0" fontId="16" fillId="0" borderId="0"/>
    <xf numFmtId="0" fontId="66" fillId="19" borderId="25" applyNumberFormat="0" applyFont="0" applyAlignment="0" applyProtection="0"/>
    <xf numFmtId="0" fontId="56" fillId="17" borderId="22" applyNumberFormat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9" fillId="0" borderId="0"/>
    <xf numFmtId="0" fontId="74" fillId="0" borderId="0" applyNumberFormat="0" applyFill="0" applyBorder="0" applyAlignment="0" applyProtection="0"/>
    <xf numFmtId="0" fontId="62" fillId="0" borderId="26" applyNumberFormat="0" applyFill="0" applyAlignment="0" applyProtection="0"/>
    <xf numFmtId="0" fontId="60" fillId="0" borderId="0" applyNumberForma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" fillId="0" borderId="0"/>
    <xf numFmtId="43" fontId="76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0" fillId="15" borderId="0" applyNumberFormat="0" applyBorder="0" applyAlignment="0" applyProtection="0"/>
    <xf numFmtId="0" fontId="63" fillId="23" borderId="0" applyNumberFormat="0" applyBorder="0" applyAlignment="0" applyProtection="0"/>
    <xf numFmtId="0" fontId="63" fillId="27" borderId="0" applyNumberFormat="0" applyBorder="0" applyAlignment="0" applyProtection="0"/>
    <xf numFmtId="0" fontId="63" fillId="31" borderId="0" applyNumberFormat="0" applyBorder="0" applyAlignment="0" applyProtection="0"/>
    <xf numFmtId="0" fontId="63" fillId="35" borderId="0" applyNumberFormat="0" applyBorder="0" applyAlignment="0" applyProtection="0"/>
    <xf numFmtId="0" fontId="63" fillId="39" borderId="0" applyNumberFormat="0" applyBorder="0" applyAlignment="0" applyProtection="0"/>
    <xf numFmtId="0" fontId="63" fillId="43" borderId="0" applyNumberFormat="0" applyBorder="0" applyAlignment="0" applyProtection="0"/>
    <xf numFmtId="0" fontId="22" fillId="0" borderId="0">
      <alignment horizontal="left" vertical="top" wrapText="1"/>
    </xf>
    <xf numFmtId="43" fontId="4" fillId="0" borderId="0" applyFont="0" applyFill="0" applyBorder="0" applyAlignment="0" applyProtection="0"/>
    <xf numFmtId="0" fontId="4" fillId="19" borderId="25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3">
    <xf numFmtId="0" fontId="0" fillId="0" borderId="0" xfId="0"/>
    <xf numFmtId="0" fontId="30" fillId="0" borderId="0" xfId="0" applyFont="1"/>
    <xf numFmtId="0" fontId="31" fillId="0" borderId="0" xfId="0" applyFont="1"/>
    <xf numFmtId="0" fontId="32" fillId="2" borderId="11" xfId="0" applyFont="1" applyFill="1" applyBorder="1" applyAlignment="1">
      <alignment vertical="top" wrapText="1"/>
    </xf>
    <xf numFmtId="0" fontId="33" fillId="0" borderId="15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36" fillId="0" borderId="1" xfId="0" applyFont="1" applyBorder="1"/>
    <xf numFmtId="167" fontId="36" fillId="0" borderId="0" xfId="5" applyNumberFormat="1" applyFont="1"/>
    <xf numFmtId="0" fontId="37" fillId="0" borderId="0" xfId="0" applyFont="1"/>
    <xf numFmtId="0" fontId="34" fillId="0" borderId="1" xfId="0" applyFont="1" applyBorder="1" applyAlignment="1">
      <alignment vertical="top" wrapText="1"/>
    </xf>
    <xf numFmtId="167" fontId="37" fillId="0" borderId="0" xfId="5" applyNumberFormat="1" applyFont="1"/>
    <xf numFmtId="0" fontId="36" fillId="2" borderId="12" xfId="0" applyFont="1" applyFill="1" applyBorder="1" applyAlignment="1">
      <alignment horizontal="center" vertical="top" wrapText="1"/>
    </xf>
    <xf numFmtId="0" fontId="36" fillId="2" borderId="13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167" fontId="36" fillId="2" borderId="2" xfId="5" applyNumberFormat="1" applyFont="1" applyFill="1" applyBorder="1" applyAlignment="1">
      <alignment horizontal="center" vertical="top" wrapText="1"/>
    </xf>
    <xf numFmtId="167" fontId="36" fillId="4" borderId="2" xfId="5" applyNumberFormat="1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top" wrapText="1"/>
    </xf>
    <xf numFmtId="0" fontId="36" fillId="2" borderId="14" xfId="0" applyFont="1" applyFill="1" applyBorder="1" applyAlignment="1">
      <alignment horizontal="center" vertical="top" wrapText="1"/>
    </xf>
    <xf numFmtId="0" fontId="36" fillId="2" borderId="4" xfId="0" applyFont="1" applyFill="1" applyBorder="1" applyAlignment="1">
      <alignment horizontal="center" vertical="top" wrapText="1"/>
    </xf>
    <xf numFmtId="167" fontId="36" fillId="2" borderId="4" xfId="5" applyNumberFormat="1" applyFont="1" applyFill="1" applyBorder="1" applyAlignment="1">
      <alignment horizontal="center" vertical="top" wrapText="1"/>
    </xf>
    <xf numFmtId="167" fontId="36" fillId="4" borderId="4" xfId="5" applyNumberFormat="1" applyFont="1" applyFill="1" applyBorder="1" applyAlignment="1">
      <alignment horizontal="center" vertical="top" wrapText="1"/>
    </xf>
    <xf numFmtId="0" fontId="34" fillId="0" borderId="8" xfId="0" applyFont="1" applyBorder="1" applyAlignment="1">
      <alignment vertical="center"/>
    </xf>
    <xf numFmtId="0" fontId="36" fillId="0" borderId="0" xfId="0" applyFont="1" applyBorder="1" applyAlignment="1"/>
    <xf numFmtId="0" fontId="36" fillId="0" borderId="9" xfId="0" applyFont="1" applyBorder="1" applyAlignment="1"/>
    <xf numFmtId="167" fontId="34" fillId="0" borderId="1" xfId="5" applyNumberFormat="1" applyFont="1" applyBorder="1" applyAlignment="1">
      <alignment horizontal="center" vertical="center" wrapText="1"/>
    </xf>
    <xf numFmtId="0" fontId="34" fillId="3" borderId="4" xfId="0" applyFont="1" applyFill="1" applyBorder="1" applyAlignment="1">
      <alignment vertical="top" wrapText="1"/>
    </xf>
    <xf numFmtId="0" fontId="36" fillId="2" borderId="2" xfId="0" applyFont="1" applyFill="1" applyBorder="1" applyAlignment="1">
      <alignment vertical="top" wrapText="1"/>
    </xf>
    <xf numFmtId="0" fontId="34" fillId="3" borderId="3" xfId="0" applyFont="1" applyFill="1" applyBorder="1" applyAlignment="1">
      <alignment vertical="top" wrapText="1"/>
    </xf>
    <xf numFmtId="0" fontId="36" fillId="2" borderId="2" xfId="0" applyFont="1" applyFill="1" applyBorder="1" applyAlignment="1">
      <alignment vertical="center" wrapText="1"/>
    </xf>
    <xf numFmtId="0" fontId="37" fillId="0" borderId="0" xfId="0" applyFont="1" applyFill="1"/>
    <xf numFmtId="0" fontId="34" fillId="0" borderId="4" xfId="0" applyFont="1" applyFill="1" applyBorder="1" applyAlignment="1">
      <alignment vertical="top" wrapText="1"/>
    </xf>
    <xf numFmtId="0" fontId="36" fillId="9" borderId="2" xfId="0" applyFont="1" applyFill="1" applyBorder="1" applyAlignment="1">
      <alignment vertical="top" wrapText="1"/>
    </xf>
    <xf numFmtId="0" fontId="34" fillId="9" borderId="1" xfId="0" applyFont="1" applyFill="1" applyBorder="1" applyAlignment="1">
      <alignment vertical="top" wrapText="1"/>
    </xf>
    <xf numFmtId="0" fontId="34" fillId="9" borderId="3" xfId="0" applyFont="1" applyFill="1" applyBorder="1" applyAlignment="1">
      <alignment vertical="top" wrapText="1"/>
    </xf>
    <xf numFmtId="0" fontId="34" fillId="3" borderId="1" xfId="0" applyFont="1" applyFill="1" applyBorder="1" applyAlignment="1">
      <alignment vertical="top" wrapText="1"/>
    </xf>
    <xf numFmtId="0" fontId="36" fillId="2" borderId="1" xfId="0" applyFont="1" applyFill="1" applyBorder="1" applyAlignment="1">
      <alignment vertical="top" wrapText="1"/>
    </xf>
    <xf numFmtId="0" fontId="36" fillId="10" borderId="2" xfId="0" applyFont="1" applyFill="1" applyBorder="1" applyAlignment="1">
      <alignment vertical="top" wrapText="1"/>
    </xf>
    <xf numFmtId="0" fontId="34" fillId="10" borderId="4" xfId="0" applyFont="1" applyFill="1" applyBorder="1" applyAlignment="1">
      <alignment vertical="top" wrapText="1"/>
    </xf>
    <xf numFmtId="0" fontId="34" fillId="10" borderId="3" xfId="0" applyFont="1" applyFill="1" applyBorder="1" applyAlignment="1">
      <alignment vertical="top" wrapText="1"/>
    </xf>
    <xf numFmtId="0" fontId="36" fillId="6" borderId="5" xfId="0" applyFont="1" applyFill="1" applyBorder="1" applyAlignment="1">
      <alignment wrapText="1"/>
    </xf>
    <xf numFmtId="0" fontId="36" fillId="6" borderId="6" xfId="0" applyFont="1" applyFill="1" applyBorder="1" applyAlignment="1">
      <alignment wrapText="1"/>
    </xf>
    <xf numFmtId="0" fontId="34" fillId="9" borderId="4" xfId="0" applyFont="1" applyFill="1" applyBorder="1" applyAlignment="1">
      <alignment vertical="top" wrapText="1"/>
    </xf>
    <xf numFmtId="0" fontId="36" fillId="2" borderId="4" xfId="0" applyFont="1" applyFill="1" applyBorder="1" applyAlignment="1">
      <alignment vertical="top" wrapText="1"/>
    </xf>
    <xf numFmtId="167" fontId="36" fillId="2" borderId="4" xfId="5" applyNumberFormat="1" applyFont="1" applyFill="1" applyBorder="1" applyAlignment="1">
      <alignment vertical="top" wrapText="1"/>
    </xf>
    <xf numFmtId="0" fontId="36" fillId="2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top" wrapText="1"/>
    </xf>
    <xf numFmtId="0" fontId="36" fillId="9" borderId="1" xfId="0" applyFont="1" applyFill="1" applyBorder="1" applyAlignment="1">
      <alignment vertical="center" wrapText="1"/>
    </xf>
    <xf numFmtId="167" fontId="34" fillId="0" borderId="1" xfId="5" applyNumberFormat="1" applyFont="1" applyFill="1" applyBorder="1" applyAlignment="1">
      <alignment horizontal="right" wrapText="1"/>
    </xf>
    <xf numFmtId="0" fontId="37" fillId="7" borderId="0" xfId="0" applyFont="1" applyFill="1"/>
    <xf numFmtId="0" fontId="34" fillId="3" borderId="4" xfId="0" applyFont="1" applyFill="1" applyBorder="1" applyAlignment="1">
      <alignment vertical="center" wrapText="1"/>
    </xf>
    <xf numFmtId="0" fontId="34" fillId="3" borderId="3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0" fontId="34" fillId="3" borderId="2" xfId="0" applyFont="1" applyFill="1" applyBorder="1" applyAlignment="1">
      <alignment vertical="top" wrapText="1"/>
    </xf>
    <xf numFmtId="0" fontId="34" fillId="3" borderId="1" xfId="0" applyFont="1" applyFill="1" applyBorder="1" applyAlignment="1">
      <alignment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167" fontId="34" fillId="0" borderId="1" xfId="5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vertical="top" wrapText="1"/>
    </xf>
    <xf numFmtId="0" fontId="36" fillId="7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4" fillId="0" borderId="1" xfId="0" applyFont="1" applyBorder="1" applyAlignment="1">
      <alignment horizontal="left" vertical="top" wrapText="1"/>
    </xf>
    <xf numFmtId="167" fontId="36" fillId="0" borderId="0" xfId="5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167" fontId="34" fillId="0" borderId="0" xfId="5" applyNumberFormat="1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6" fillId="8" borderId="1" xfId="0" applyFont="1" applyFill="1" applyBorder="1" applyAlignment="1">
      <alignment horizontal="left" vertical="top" wrapText="1"/>
    </xf>
    <xf numFmtId="0" fontId="34" fillId="0" borderId="5" xfId="0" applyFont="1" applyBorder="1" applyAlignment="1">
      <alignment vertical="top" wrapText="1"/>
    </xf>
    <xf numFmtId="167" fontId="34" fillId="0" borderId="1" xfId="5" applyNumberFormat="1" applyFont="1" applyBorder="1" applyAlignment="1">
      <alignment horizontal="right" vertical="top" wrapText="1"/>
    </xf>
    <xf numFmtId="0" fontId="36" fillId="2" borderId="5" xfId="0" applyFont="1" applyFill="1" applyBorder="1" applyAlignment="1">
      <alignment horizontal="left" vertical="top"/>
    </xf>
    <xf numFmtId="0" fontId="36" fillId="2" borderId="7" xfId="0" applyFont="1" applyFill="1" applyBorder="1" applyAlignment="1">
      <alignment horizontal="left" vertical="top"/>
    </xf>
    <xf numFmtId="167" fontId="34" fillId="0" borderId="1" xfId="5" applyNumberFormat="1" applyFont="1" applyBorder="1" applyAlignment="1">
      <alignment horizontal="right" wrapText="1"/>
    </xf>
    <xf numFmtId="0" fontId="36" fillId="0" borderId="0" xfId="0" applyFont="1" applyAlignment="1">
      <alignment horizontal="left" vertical="top" wrapText="1"/>
    </xf>
    <xf numFmtId="167" fontId="36" fillId="0" borderId="0" xfId="5" applyNumberFormat="1" applyFont="1" applyAlignment="1">
      <alignment horizontal="left" vertical="top" wrapText="1"/>
    </xf>
    <xf numFmtId="0" fontId="36" fillId="8" borderId="1" xfId="0" applyFont="1" applyFill="1" applyBorder="1" applyAlignment="1">
      <alignment vertical="center" wrapText="1"/>
    </xf>
    <xf numFmtId="0" fontId="36" fillId="8" borderId="1" xfId="0" applyFont="1" applyFill="1" applyBorder="1" applyAlignment="1">
      <alignment horizontal="left" wrapText="1"/>
    </xf>
    <xf numFmtId="167" fontId="34" fillId="7" borderId="1" xfId="5" applyNumberFormat="1" applyFont="1" applyFill="1" applyBorder="1" applyAlignment="1">
      <alignment horizontal="right" wrapText="1"/>
    </xf>
    <xf numFmtId="0" fontId="34" fillId="0" borderId="1" xfId="0" applyFont="1" applyFill="1" applyBorder="1" applyAlignment="1">
      <alignment horizontal="left" vertical="top" wrapText="1"/>
    </xf>
    <xf numFmtId="167" fontId="34" fillId="0" borderId="1" xfId="5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left" vertical="top"/>
    </xf>
    <xf numFmtId="0" fontId="36" fillId="0" borderId="7" xfId="0" applyFont="1" applyFill="1" applyBorder="1" applyAlignment="1">
      <alignment horizontal="left" vertical="top"/>
    </xf>
    <xf numFmtId="0" fontId="36" fillId="2" borderId="1" xfId="0" applyFont="1" applyFill="1" applyBorder="1" applyAlignment="1">
      <alignment wrapText="1"/>
    </xf>
    <xf numFmtId="0" fontId="36" fillId="2" borderId="5" xfId="0" applyFont="1" applyFill="1" applyBorder="1" applyAlignment="1">
      <alignment vertical="top" wrapText="1"/>
    </xf>
    <xf numFmtId="167" fontId="36" fillId="0" borderId="1" xfId="5" applyNumberFormat="1" applyFont="1" applyBorder="1" applyAlignment="1">
      <alignment horizontal="center" vertical="top" wrapText="1"/>
    </xf>
    <xf numFmtId="167" fontId="34" fillId="0" borderId="0" xfId="5" applyNumberFormat="1" applyFont="1" applyFill="1" applyBorder="1" applyAlignment="1">
      <alignment horizontal="right" wrapText="1"/>
    </xf>
    <xf numFmtId="0" fontId="36" fillId="7" borderId="5" xfId="0" applyFont="1" applyFill="1" applyBorder="1" applyAlignment="1">
      <alignment horizontal="left" vertical="top"/>
    </xf>
    <xf numFmtId="0" fontId="36" fillId="7" borderId="7" xfId="0" applyFont="1" applyFill="1" applyBorder="1" applyAlignment="1">
      <alignment horizontal="left" vertical="top"/>
    </xf>
    <xf numFmtId="0" fontId="36" fillId="0" borderId="0" xfId="0" applyFont="1" applyAlignment="1">
      <alignment horizontal="justify"/>
    </xf>
    <xf numFmtId="0" fontId="35" fillId="0" borderId="0" xfId="0" applyFont="1" applyFill="1" applyBorder="1" applyAlignment="1">
      <alignment vertical="top" wrapText="1"/>
    </xf>
    <xf numFmtId="0" fontId="36" fillId="7" borderId="1" xfId="0" applyFont="1" applyFill="1" applyBorder="1" applyAlignment="1">
      <alignment horizontal="center" vertical="top" wrapText="1"/>
    </xf>
    <xf numFmtId="167" fontId="34" fillId="0" borderId="1" xfId="5" applyNumberFormat="1" applyFont="1" applyFill="1" applyBorder="1" applyAlignment="1">
      <alignment horizontal="center" wrapText="1"/>
    </xf>
    <xf numFmtId="167" fontId="34" fillId="0" borderId="0" xfId="5" applyNumberFormat="1" applyFont="1" applyBorder="1" applyAlignment="1">
      <alignment horizontal="right" wrapText="1"/>
    </xf>
    <xf numFmtId="167" fontId="34" fillId="7" borderId="0" xfId="5" applyNumberFormat="1" applyFont="1" applyFill="1" applyBorder="1" applyAlignment="1">
      <alignment horizontal="center" wrapText="1"/>
    </xf>
    <xf numFmtId="169" fontId="34" fillId="0" borderId="1" xfId="5" applyNumberFormat="1" applyFont="1" applyFill="1" applyBorder="1" applyAlignment="1">
      <alignment horizontal="center" vertical="center" wrapText="1"/>
    </xf>
    <xf numFmtId="167" fontId="34" fillId="7" borderId="1" xfId="5" applyNumberFormat="1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vertical="center" wrapText="1"/>
    </xf>
    <xf numFmtId="0" fontId="36" fillId="0" borderId="1" xfId="0" applyFont="1" applyBorder="1" applyAlignment="1">
      <alignment vertical="top" wrapText="1"/>
    </xf>
    <xf numFmtId="167" fontId="36" fillId="0" borderId="1" xfId="5" applyNumberFormat="1" applyFont="1" applyBorder="1" applyAlignment="1">
      <alignment horizontal="center" vertical="center" wrapText="1"/>
    </xf>
    <xf numFmtId="167" fontId="36" fillId="0" borderId="1" xfId="5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horizontal="left" vertical="top"/>
    </xf>
    <xf numFmtId="167" fontId="34" fillId="0" borderId="0" xfId="5" applyNumberFormat="1" applyFont="1" applyBorder="1" applyAlignment="1">
      <alignment vertical="top" wrapText="1"/>
    </xf>
    <xf numFmtId="167" fontId="36" fillId="7" borderId="1" xfId="5" applyNumberFormat="1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vertical="top" wrapText="1"/>
    </xf>
    <xf numFmtId="0" fontId="34" fillId="7" borderId="1" xfId="0" applyFont="1" applyFill="1" applyBorder="1" applyAlignment="1">
      <alignment horizontal="left" vertical="top" wrapText="1"/>
    </xf>
    <xf numFmtId="0" fontId="34" fillId="7" borderId="1" xfId="0" applyFont="1" applyFill="1" applyBorder="1" applyAlignment="1">
      <alignment vertical="top" wrapText="1"/>
    </xf>
    <xf numFmtId="0" fontId="36" fillId="7" borderId="5" xfId="0" applyFont="1" applyFill="1" applyBorder="1" applyAlignment="1">
      <alignment vertical="top" wrapText="1"/>
    </xf>
    <xf numFmtId="167" fontId="34" fillId="0" borderId="1" xfId="5" applyNumberFormat="1" applyFont="1" applyBorder="1" applyAlignment="1">
      <alignment horizontal="center" wrapText="1"/>
    </xf>
    <xf numFmtId="167" fontId="34" fillId="7" borderId="0" xfId="5" applyNumberFormat="1" applyFont="1" applyFill="1" applyBorder="1" applyAlignment="1">
      <alignment horizontal="right" wrapText="1"/>
    </xf>
    <xf numFmtId="167" fontId="34" fillId="7" borderId="0" xfId="5" applyNumberFormat="1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vertical="top" wrapText="1"/>
    </xf>
    <xf numFmtId="0" fontId="34" fillId="10" borderId="1" xfId="0" applyFont="1" applyFill="1" applyBorder="1" applyAlignment="1">
      <alignment horizontal="left" vertical="top" wrapText="1"/>
    </xf>
    <xf numFmtId="0" fontId="36" fillId="10" borderId="1" xfId="0" applyFont="1" applyFill="1" applyBorder="1" applyAlignment="1">
      <alignment wrapText="1"/>
    </xf>
    <xf numFmtId="0" fontId="34" fillId="10" borderId="1" xfId="0" applyFont="1" applyFill="1" applyBorder="1" applyAlignment="1">
      <alignment vertical="top" wrapText="1"/>
    </xf>
    <xf numFmtId="0" fontId="36" fillId="10" borderId="5" xfId="0" applyFont="1" applyFill="1" applyBorder="1" applyAlignment="1">
      <alignment vertical="top" wrapText="1"/>
    </xf>
    <xf numFmtId="0" fontId="36" fillId="10" borderId="7" xfId="0" applyFont="1" applyFill="1" applyBorder="1" applyAlignment="1">
      <alignment vertical="top" wrapText="1"/>
    </xf>
    <xf numFmtId="0" fontId="34" fillId="10" borderId="1" xfId="32" applyFont="1" applyFill="1" applyBorder="1" applyAlignment="1">
      <alignment vertical="top" wrapText="1"/>
    </xf>
    <xf numFmtId="0" fontId="36" fillId="10" borderId="1" xfId="32" applyFont="1" applyFill="1" applyBorder="1" applyAlignment="1">
      <alignment horizontal="center" vertical="center" wrapText="1"/>
    </xf>
    <xf numFmtId="0" fontId="34" fillId="10" borderId="1" xfId="32" applyFont="1" applyFill="1" applyBorder="1" applyAlignment="1">
      <alignment horizontal="left" vertical="top" wrapText="1"/>
    </xf>
    <xf numFmtId="0" fontId="36" fillId="10" borderId="1" xfId="32" applyFont="1" applyFill="1" applyBorder="1" applyAlignment="1">
      <alignment horizontal="right" wrapText="1"/>
    </xf>
    <xf numFmtId="0" fontId="36" fillId="10" borderId="1" xfId="32" applyFont="1" applyFill="1" applyBorder="1" applyAlignment="1">
      <alignment horizontal="center" wrapText="1"/>
    </xf>
    <xf numFmtId="0" fontId="36" fillId="10" borderId="1" xfId="0" applyFont="1" applyFill="1" applyBorder="1" applyAlignment="1">
      <alignment horizontal="center" vertical="top" wrapText="1"/>
    </xf>
    <xf numFmtId="167" fontId="36" fillId="10" borderId="1" xfId="5" applyNumberFormat="1" applyFont="1" applyFill="1" applyBorder="1" applyAlignment="1">
      <alignment horizontal="right" wrapText="1"/>
    </xf>
    <xf numFmtId="167" fontId="36" fillId="10" borderId="1" xfId="5" applyNumberFormat="1" applyFont="1" applyFill="1" applyBorder="1" applyAlignment="1">
      <alignment horizontal="center" wrapText="1"/>
    </xf>
    <xf numFmtId="0" fontId="36" fillId="10" borderId="5" xfId="0" applyFont="1" applyFill="1" applyBorder="1" applyAlignment="1">
      <alignment horizontal="left" vertical="top"/>
    </xf>
    <xf numFmtId="0" fontId="36" fillId="10" borderId="7" xfId="0" applyFont="1" applyFill="1" applyBorder="1" applyAlignment="1">
      <alignment horizontal="left" vertical="top"/>
    </xf>
    <xf numFmtId="167" fontId="34" fillId="10" borderId="1" xfId="5" applyNumberFormat="1" applyFont="1" applyFill="1" applyBorder="1" applyAlignment="1">
      <alignment horizontal="right" wrapText="1"/>
    </xf>
    <xf numFmtId="167" fontId="34" fillId="10" borderId="1" xfId="5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top" wrapText="1"/>
    </xf>
    <xf numFmtId="0" fontId="34" fillId="10" borderId="1" xfId="0" applyFont="1" applyFill="1" applyBorder="1" applyAlignment="1">
      <alignment vertical="center" wrapText="1"/>
    </xf>
    <xf numFmtId="0" fontId="36" fillId="10" borderId="1" xfId="0" applyFont="1" applyFill="1" applyBorder="1" applyAlignment="1">
      <alignment horizontal="left" vertical="top" wrapText="1"/>
    </xf>
    <xf numFmtId="167" fontId="34" fillId="0" borderId="0" xfId="5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vertical="center" wrapText="1"/>
    </xf>
    <xf numFmtId="167" fontId="35" fillId="7" borderId="0" xfId="5" applyNumberFormat="1" applyFont="1" applyFill="1" applyBorder="1" applyAlignment="1">
      <alignment vertical="center" wrapText="1"/>
    </xf>
    <xf numFmtId="167" fontId="35" fillId="0" borderId="0" xfId="5" applyNumberFormat="1" applyFont="1" applyAlignment="1">
      <alignment vertical="center"/>
    </xf>
    <xf numFmtId="167" fontId="38" fillId="0" borderId="0" xfId="5" applyNumberFormat="1" applyFont="1" applyBorder="1" applyAlignment="1">
      <alignment vertical="top" wrapText="1"/>
    </xf>
    <xf numFmtId="167" fontId="38" fillId="0" borderId="0" xfId="5" applyNumberFormat="1" applyFont="1" applyAlignment="1">
      <alignment vertical="top" wrapText="1"/>
    </xf>
    <xf numFmtId="0" fontId="34" fillId="0" borderId="1" xfId="0" applyFont="1" applyFill="1" applyBorder="1" applyAlignment="1">
      <alignment vertical="center" wrapText="1"/>
    </xf>
    <xf numFmtId="0" fontId="34" fillId="3" borderId="4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left" vertical="center" wrapText="1"/>
    </xf>
    <xf numFmtId="167" fontId="36" fillId="7" borderId="0" xfId="5" applyNumberFormat="1" applyFont="1" applyFill="1" applyAlignment="1">
      <alignment horizontal="left" vertical="top" wrapText="1"/>
    </xf>
    <xf numFmtId="0" fontId="36" fillId="7" borderId="1" xfId="0" applyFont="1" applyFill="1" applyBorder="1" applyAlignment="1">
      <alignment horizontal="left" vertical="top" wrapText="1"/>
    </xf>
    <xf numFmtId="0" fontId="34" fillId="10" borderId="1" xfId="0" applyFont="1" applyFill="1" applyBorder="1" applyAlignment="1">
      <alignment horizontal="left" vertical="center" wrapText="1"/>
    </xf>
    <xf numFmtId="167" fontId="36" fillId="0" borderId="0" xfId="5" applyNumberFormat="1" applyFont="1" applyFill="1" applyAlignment="1">
      <alignment horizontal="left" vertical="top" wrapText="1"/>
    </xf>
    <xf numFmtId="0" fontId="34" fillId="10" borderId="4" xfId="0" applyFont="1" applyFill="1" applyBorder="1" applyAlignment="1">
      <alignment horizontal="left" vertical="center" wrapText="1"/>
    </xf>
    <xf numFmtId="0" fontId="36" fillId="10" borderId="1" xfId="0" applyFont="1" applyFill="1" applyBorder="1" applyAlignment="1">
      <alignment horizontal="left" wrapText="1"/>
    </xf>
    <xf numFmtId="167" fontId="34" fillId="10" borderId="0" xfId="5" applyNumberFormat="1" applyFont="1" applyFill="1" applyBorder="1" applyAlignment="1">
      <alignment horizontal="right" wrapText="1"/>
    </xf>
    <xf numFmtId="0" fontId="34" fillId="9" borderId="1" xfId="0" applyFont="1" applyFill="1" applyBorder="1" applyAlignment="1">
      <alignment vertical="center" wrapText="1"/>
    </xf>
    <xf numFmtId="0" fontId="36" fillId="9" borderId="1" xfId="0" applyFont="1" applyFill="1" applyBorder="1" applyAlignment="1">
      <alignment vertical="top" wrapText="1"/>
    </xf>
    <xf numFmtId="0" fontId="34" fillId="9" borderId="1" xfId="0" applyFont="1" applyFill="1" applyBorder="1" applyAlignment="1">
      <alignment horizontal="left" vertical="center" wrapText="1"/>
    </xf>
    <xf numFmtId="0" fontId="34" fillId="9" borderId="4" xfId="0" applyFont="1" applyFill="1" applyBorder="1" applyAlignment="1">
      <alignment horizontal="left" vertical="center" wrapText="1"/>
    </xf>
    <xf numFmtId="0" fontId="36" fillId="9" borderId="1" xfId="0" applyFont="1" applyFill="1" applyBorder="1" applyAlignment="1">
      <alignment horizontal="left" wrapText="1"/>
    </xf>
    <xf numFmtId="0" fontId="36" fillId="9" borderId="1" xfId="0" applyFont="1" applyFill="1" applyBorder="1" applyAlignment="1">
      <alignment horizontal="left" vertical="top" wrapText="1"/>
    </xf>
    <xf numFmtId="0" fontId="34" fillId="9" borderId="3" xfId="0" applyFont="1" applyFill="1" applyBorder="1" applyAlignment="1">
      <alignment vertical="center" wrapText="1"/>
    </xf>
    <xf numFmtId="0" fontId="36" fillId="9" borderId="5" xfId="0" applyFont="1" applyFill="1" applyBorder="1" applyAlignment="1">
      <alignment horizontal="left" vertical="top"/>
    </xf>
    <xf numFmtId="0" fontId="36" fillId="9" borderId="7" xfId="0" applyFont="1" applyFill="1" applyBorder="1" applyAlignment="1">
      <alignment horizontal="left" vertical="top"/>
    </xf>
    <xf numFmtId="167" fontId="36" fillId="9" borderId="0" xfId="5" applyNumberFormat="1" applyFont="1" applyFill="1" applyAlignment="1">
      <alignment horizontal="left" vertical="top" wrapText="1"/>
    </xf>
    <xf numFmtId="167" fontId="34" fillId="9" borderId="1" xfId="5" applyNumberFormat="1" applyFont="1" applyFill="1" applyBorder="1" applyAlignment="1">
      <alignment horizontal="center" vertical="center" wrapText="1"/>
    </xf>
    <xf numFmtId="167" fontId="34" fillId="9" borderId="1" xfId="5" applyNumberFormat="1" applyFont="1" applyFill="1" applyBorder="1" applyAlignment="1">
      <alignment horizontal="center" wrapText="1"/>
    </xf>
    <xf numFmtId="167" fontId="36" fillId="10" borderId="0" xfId="5" applyNumberFormat="1" applyFont="1" applyFill="1"/>
    <xf numFmtId="167" fontId="34" fillId="0" borderId="0" xfId="5" applyNumberFormat="1" applyFont="1" applyBorder="1" applyAlignment="1">
      <alignment horizontal="center" wrapText="1"/>
    </xf>
    <xf numFmtId="0" fontId="36" fillId="9" borderId="1" xfId="0" applyFont="1" applyFill="1" applyBorder="1" applyAlignment="1">
      <alignment horizontal="left" vertical="center" wrapText="1"/>
    </xf>
    <xf numFmtId="167" fontId="34" fillId="9" borderId="0" xfId="5" applyNumberFormat="1" applyFont="1" applyFill="1" applyBorder="1" applyAlignment="1">
      <alignment vertical="center" wrapText="1"/>
    </xf>
    <xf numFmtId="167" fontId="36" fillId="9" borderId="0" xfId="5" applyNumberFormat="1" applyFont="1" applyFill="1" applyAlignment="1">
      <alignment vertical="center"/>
    </xf>
    <xf numFmtId="167" fontId="36" fillId="9" borderId="0" xfId="5" applyNumberFormat="1" applyFont="1" applyFill="1" applyBorder="1" applyAlignment="1">
      <alignment horizontal="left" vertical="center" wrapText="1"/>
    </xf>
    <xf numFmtId="0" fontId="34" fillId="9" borderId="5" xfId="0" applyFont="1" applyFill="1" applyBorder="1" applyAlignment="1">
      <alignment vertical="top" wrapText="1"/>
    </xf>
    <xf numFmtId="167" fontId="34" fillId="9" borderId="1" xfId="5" applyNumberFormat="1" applyFont="1" applyFill="1" applyBorder="1" applyAlignment="1">
      <alignment horizontal="left" vertical="top" wrapText="1"/>
    </xf>
    <xf numFmtId="167" fontId="34" fillId="9" borderId="1" xfId="5" applyNumberFormat="1" applyFont="1" applyFill="1" applyBorder="1" applyAlignment="1">
      <alignment horizontal="right" vertical="top" wrapText="1"/>
    </xf>
    <xf numFmtId="169" fontId="34" fillId="9" borderId="1" xfId="5" applyNumberFormat="1" applyFont="1" applyFill="1" applyBorder="1" applyAlignment="1">
      <alignment horizontal="left" vertical="center" wrapText="1"/>
    </xf>
    <xf numFmtId="169" fontId="34" fillId="9" borderId="1" xfId="5" applyNumberFormat="1" applyFont="1" applyFill="1" applyBorder="1" applyAlignment="1">
      <alignment horizontal="right" vertical="top" wrapText="1"/>
    </xf>
    <xf numFmtId="167" fontId="34" fillId="9" borderId="1" xfId="5" applyNumberFormat="1" applyFont="1" applyFill="1" applyBorder="1" applyAlignment="1">
      <alignment horizontal="right" wrapText="1"/>
    </xf>
    <xf numFmtId="167" fontId="36" fillId="7" borderId="0" xfId="5" applyNumberFormat="1" applyFont="1" applyFill="1" applyBorder="1" applyAlignment="1">
      <alignment vertical="center" wrapText="1"/>
    </xf>
    <xf numFmtId="167" fontId="34" fillId="0" borderId="0" xfId="5" applyNumberFormat="1" applyFont="1" applyAlignment="1">
      <alignment vertical="top" wrapText="1"/>
    </xf>
    <xf numFmtId="167" fontId="34" fillId="0" borderId="0" xfId="5" applyNumberFormat="1" applyFont="1" applyFill="1" applyBorder="1" applyAlignment="1">
      <alignment horizontal="right" vertical="top" wrapText="1"/>
    </xf>
    <xf numFmtId="0" fontId="34" fillId="7" borderId="1" xfId="3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wrapText="1"/>
    </xf>
    <xf numFmtId="0" fontId="36" fillId="0" borderId="0" xfId="0" applyFont="1" applyFill="1" applyAlignment="1">
      <alignment horizontal="left" vertical="top" wrapText="1"/>
    </xf>
    <xf numFmtId="0" fontId="36" fillId="10" borderId="1" xfId="0" applyFont="1" applyFill="1" applyBorder="1" applyAlignment="1">
      <alignment vertical="center" wrapText="1"/>
    </xf>
    <xf numFmtId="167" fontId="36" fillId="10" borderId="0" xfId="5" applyNumberFormat="1" applyFont="1" applyFill="1" applyAlignment="1">
      <alignment horizontal="left" vertical="top" wrapText="1"/>
    </xf>
    <xf numFmtId="0" fontId="34" fillId="10" borderId="3" xfId="0" applyFont="1" applyFill="1" applyBorder="1" applyAlignment="1">
      <alignment vertical="center" wrapText="1"/>
    </xf>
    <xf numFmtId="167" fontId="36" fillId="10" borderId="1" xfId="5" applyNumberFormat="1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1" fontId="36" fillId="10" borderId="1" xfId="0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167" fontId="34" fillId="7" borderId="1" xfId="5" applyNumberFormat="1" applyFont="1" applyFill="1" applyBorder="1" applyAlignment="1">
      <alignment horizontal="right" vertical="top" wrapText="1"/>
    </xf>
    <xf numFmtId="0" fontId="36" fillId="0" borderId="0" xfId="0" applyFont="1" applyAlignment="1"/>
    <xf numFmtId="167" fontId="36" fillId="0" borderId="0" xfId="5" applyNumberFormat="1" applyFont="1" applyAlignment="1"/>
    <xf numFmtId="0" fontId="36" fillId="0" borderId="5" xfId="0" applyFont="1" applyBorder="1" applyAlignment="1">
      <alignment horizontal="left" vertical="top" wrapText="1"/>
    </xf>
    <xf numFmtId="0" fontId="36" fillId="7" borderId="0" xfId="0" applyFont="1" applyFill="1" applyBorder="1" applyAlignment="1">
      <alignment horizontal="left" vertical="top"/>
    </xf>
    <xf numFmtId="167" fontId="34" fillId="0" borderId="0" xfId="5" applyNumberFormat="1" applyFont="1" applyBorder="1" applyAlignment="1">
      <alignment horizontal="justify" wrapText="1"/>
    </xf>
    <xf numFmtId="167" fontId="34" fillId="0" borderId="0" xfId="5" applyNumberFormat="1" applyFont="1" applyBorder="1" applyAlignment="1">
      <alignment horizontal="center" vertical="center" wrapText="1"/>
    </xf>
    <xf numFmtId="167" fontId="34" fillId="0" borderId="1" xfId="5" applyNumberFormat="1" applyFont="1" applyFill="1" applyBorder="1" applyAlignment="1">
      <alignment horizontal="right" vertical="top" wrapText="1"/>
    </xf>
    <xf numFmtId="0" fontId="34" fillId="0" borderId="2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vertical="top" wrapText="1"/>
    </xf>
    <xf numFmtId="169" fontId="34" fillId="0" borderId="1" xfId="5" applyNumberFormat="1" applyFont="1" applyBorder="1" applyAlignment="1">
      <alignment horizontal="right" wrapText="1"/>
    </xf>
    <xf numFmtId="0" fontId="34" fillId="5" borderId="1" xfId="0" applyFont="1" applyFill="1" applyBorder="1" applyAlignment="1">
      <alignment horizontal="left" vertical="center" wrapText="1"/>
    </xf>
    <xf numFmtId="169" fontId="34" fillId="7" borderId="1" xfId="5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7" fillId="0" borderId="1" xfId="0" applyFont="1" applyBorder="1"/>
    <xf numFmtId="0" fontId="34" fillId="12" borderId="1" xfId="0" applyFont="1" applyFill="1" applyBorder="1" applyAlignment="1">
      <alignment vertical="top" wrapText="1"/>
    </xf>
    <xf numFmtId="0" fontId="34" fillId="12" borderId="4" xfId="0" applyFont="1" applyFill="1" applyBorder="1" applyAlignment="1">
      <alignment vertical="top" wrapText="1"/>
    </xf>
    <xf numFmtId="0" fontId="34" fillId="8" borderId="1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4" fillId="12" borderId="1" xfId="0" applyFont="1" applyFill="1" applyBorder="1" applyAlignment="1">
      <alignment horizontal="left" vertical="top" wrapText="1"/>
    </xf>
    <xf numFmtId="0" fontId="34" fillId="7" borderId="3" xfId="0" applyFont="1" applyFill="1" applyBorder="1" applyAlignment="1">
      <alignment vertical="top" wrapText="1"/>
    </xf>
    <xf numFmtId="0" fontId="34" fillId="7" borderId="3" xfId="0" applyFont="1" applyFill="1" applyBorder="1" applyAlignment="1">
      <alignment vertical="top" wrapText="1"/>
    </xf>
    <xf numFmtId="0" fontId="40" fillId="7" borderId="1" xfId="0" applyFont="1" applyFill="1" applyBorder="1" applyAlignment="1">
      <alignment vertical="top" wrapText="1"/>
    </xf>
    <xf numFmtId="0" fontId="36" fillId="7" borderId="1" xfId="0" applyFont="1" applyFill="1" applyBorder="1" applyAlignment="1">
      <alignment vertical="center" wrapText="1"/>
    </xf>
    <xf numFmtId="0" fontId="34" fillId="7" borderId="4" xfId="0" applyFont="1" applyFill="1" applyBorder="1" applyAlignment="1">
      <alignment vertical="top" wrapText="1"/>
    </xf>
    <xf numFmtId="0" fontId="37" fillId="0" borderId="0" xfId="5" applyNumberFormat="1" applyFont="1"/>
    <xf numFmtId="173" fontId="18" fillId="0" borderId="1" xfId="5" applyNumberFormat="1" applyFont="1" applyBorder="1" applyAlignment="1">
      <alignment horizontal="center" wrapText="1"/>
    </xf>
    <xf numFmtId="167" fontId="34" fillId="0" borderId="1" xfId="5" applyNumberFormat="1" applyFont="1" applyFill="1" applyBorder="1" applyAlignment="1">
      <alignment horizontal="center" vertical="center" wrapText="1"/>
    </xf>
    <xf numFmtId="167" fontId="34" fillId="0" borderId="1" xfId="5" applyNumberFormat="1" applyFont="1" applyBorder="1" applyAlignment="1">
      <alignment horizontal="center" vertical="center" wrapText="1"/>
    </xf>
    <xf numFmtId="167" fontId="46" fillId="0" borderId="1" xfId="5" applyNumberFormat="1" applyFont="1" applyFill="1" applyBorder="1" applyAlignment="1">
      <alignment horizontal="center" wrapText="1"/>
    </xf>
    <xf numFmtId="0" fontId="34" fillId="7" borderId="2" xfId="0" applyFont="1" applyFill="1" applyBorder="1" applyAlignment="1">
      <alignment horizontal="center" vertical="center" wrapText="1"/>
    </xf>
    <xf numFmtId="167" fontId="34" fillId="0" borderId="1" xfId="5" applyNumberFormat="1" applyFont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left" vertical="top" wrapText="1"/>
    </xf>
    <xf numFmtId="174" fontId="18" fillId="0" borderId="1" xfId="5" applyNumberFormat="1" applyFont="1" applyBorder="1" applyAlignment="1">
      <alignment horizontal="center" wrapText="1"/>
    </xf>
    <xf numFmtId="167" fontId="46" fillId="0" borderId="1" xfId="5" applyNumberFormat="1" applyFont="1" applyFill="1" applyBorder="1" applyAlignment="1">
      <alignment horizontal="center" vertical="center" wrapText="1"/>
    </xf>
    <xf numFmtId="167" fontId="46" fillId="9" borderId="1" xfId="5" applyNumberFormat="1" applyFont="1" applyFill="1" applyBorder="1" applyAlignment="1">
      <alignment horizontal="center" vertical="center" wrapText="1"/>
    </xf>
    <xf numFmtId="167" fontId="46" fillId="9" borderId="1" xfId="5" applyNumberFormat="1" applyFont="1" applyFill="1" applyBorder="1" applyAlignment="1">
      <alignment horizontal="center" wrapText="1"/>
    </xf>
    <xf numFmtId="0" fontId="47" fillId="10" borderId="1" xfId="32" applyFont="1" applyFill="1" applyBorder="1" applyAlignment="1">
      <alignment horizontal="center" vertical="center"/>
    </xf>
    <xf numFmtId="0" fontId="47" fillId="10" borderId="1" xfId="32" applyFont="1" applyFill="1" applyBorder="1" applyAlignment="1">
      <alignment horizontal="center" wrapText="1"/>
    </xf>
    <xf numFmtId="167" fontId="47" fillId="10" borderId="1" xfId="5" applyNumberFormat="1" applyFont="1" applyFill="1" applyBorder="1" applyAlignment="1">
      <alignment horizontal="right" wrapText="1"/>
    </xf>
    <xf numFmtId="167" fontId="46" fillId="10" borderId="1" xfId="5" applyNumberFormat="1" applyFont="1" applyFill="1" applyBorder="1" applyAlignment="1">
      <alignment vertical="center" wrapText="1"/>
    </xf>
    <xf numFmtId="167" fontId="47" fillId="10" borderId="1" xfId="5" applyNumberFormat="1" applyFont="1" applyFill="1" applyBorder="1" applyAlignment="1">
      <alignment horizontal="center" vertical="center" wrapText="1"/>
    </xf>
    <xf numFmtId="0" fontId="47" fillId="10" borderId="1" xfId="0" applyFont="1" applyFill="1" applyBorder="1" applyAlignment="1">
      <alignment horizontal="center" vertical="center" wrapText="1"/>
    </xf>
    <xf numFmtId="167" fontId="46" fillId="10" borderId="1" xfId="5" applyNumberFormat="1" applyFont="1" applyFill="1" applyBorder="1" applyAlignment="1">
      <alignment horizontal="right" wrapText="1"/>
    </xf>
    <xf numFmtId="1" fontId="47" fillId="10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 vertical="top" wrapText="1"/>
    </xf>
    <xf numFmtId="167" fontId="18" fillId="7" borderId="1" xfId="52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top" wrapText="1"/>
    </xf>
    <xf numFmtId="0" fontId="29" fillId="7" borderId="14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left" vertical="center" wrapText="1"/>
    </xf>
    <xf numFmtId="0" fontId="36" fillId="7" borderId="1" xfId="0" applyFont="1" applyFill="1" applyBorder="1" applyAlignment="1">
      <alignment horizontal="left" vertical="center" wrapText="1"/>
    </xf>
    <xf numFmtId="0" fontId="36" fillId="7" borderId="1" xfId="0" applyFont="1" applyFill="1" applyBorder="1" applyAlignment="1">
      <alignment horizontal="left" vertical="top"/>
    </xf>
    <xf numFmtId="3" fontId="34" fillId="7" borderId="1" xfId="5" applyNumberFormat="1" applyFont="1" applyFill="1" applyBorder="1" applyAlignment="1">
      <alignment horizontal="center" wrapText="1"/>
    </xf>
    <xf numFmtId="0" fontId="36" fillId="7" borderId="7" xfId="0" applyFont="1" applyFill="1" applyBorder="1" applyAlignment="1">
      <alignment vertical="top" wrapText="1"/>
    </xf>
    <xf numFmtId="3" fontId="34" fillId="7" borderId="1" xfId="5" applyNumberFormat="1" applyFont="1" applyFill="1" applyBorder="1" applyAlignment="1">
      <alignment horizontal="center" vertical="center" wrapText="1"/>
    </xf>
    <xf numFmtId="0" fontId="43" fillId="0" borderId="1" xfId="104" applyFont="1" applyBorder="1" applyAlignment="1">
      <alignment vertical="center"/>
    </xf>
    <xf numFmtId="0" fontId="43" fillId="0" borderId="1" xfId="104" applyFont="1" applyBorder="1" applyAlignment="1">
      <alignment horizontal="right" vertical="center"/>
    </xf>
    <xf numFmtId="0" fontId="36" fillId="7" borderId="1" xfId="0" applyFont="1" applyFill="1" applyBorder="1" applyAlignment="1">
      <alignment horizontal="center" vertical="top" wrapText="1"/>
    </xf>
    <xf numFmtId="0" fontId="36" fillId="8" borderId="1" xfId="0" applyFont="1" applyFill="1" applyBorder="1" applyAlignment="1">
      <alignment vertical="top" wrapText="1"/>
    </xf>
    <xf numFmtId="2" fontId="19" fillId="0" borderId="1" xfId="107" applyNumberFormat="1" applyFont="1" applyBorder="1" applyAlignment="1">
      <alignment horizontal="center" vertical="center" wrapText="1"/>
    </xf>
    <xf numFmtId="49" fontId="18" fillId="0" borderId="1" xfId="240" applyNumberFormat="1" applyFont="1" applyFill="1" applyBorder="1" applyAlignment="1">
      <alignment horizontal="right" wrapText="1"/>
    </xf>
    <xf numFmtId="167" fontId="75" fillId="11" borderId="17" xfId="241" applyNumberFormat="1" applyFont="1" applyFill="1" applyBorder="1" applyAlignment="1">
      <alignment horizontal="center" vertical="center" wrapText="1"/>
    </xf>
    <xf numFmtId="167" fontId="34" fillId="11" borderId="1" xfId="5" applyNumberFormat="1" applyFont="1" applyFill="1" applyBorder="1" applyAlignment="1">
      <alignment horizontal="right" vertical="top" wrapText="1"/>
    </xf>
    <xf numFmtId="4" fontId="45" fillId="8" borderId="1" xfId="240" applyNumberFormat="1" applyFont="1" applyFill="1" applyBorder="1" applyAlignment="1">
      <alignment vertical="center" wrapText="1"/>
    </xf>
    <xf numFmtId="4" fontId="45" fillId="0" borderId="1" xfId="240" applyNumberFormat="1" applyFont="1" applyFill="1" applyBorder="1" applyAlignment="1">
      <alignment vertical="center" wrapText="1"/>
    </xf>
    <xf numFmtId="167" fontId="36" fillId="0" borderId="1" xfId="5" applyNumberFormat="1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left" vertical="top" wrapText="1"/>
    </xf>
    <xf numFmtId="0" fontId="36" fillId="7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167" fontId="34" fillId="0" borderId="1" xfId="5" applyNumberFormat="1" applyFont="1" applyBorder="1" applyAlignment="1">
      <alignment horizontal="center" vertical="center" wrapText="1"/>
    </xf>
    <xf numFmtId="0" fontId="34" fillId="0" borderId="3" xfId="0" applyFont="1" applyFill="1" applyBorder="1" applyAlignment="1">
      <alignment vertical="top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165" fontId="19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9" fillId="7" borderId="1" xfId="0" applyFont="1" applyFill="1" applyBorder="1" applyAlignment="1">
      <alignment horizontal="right" vertical="center" wrapText="1"/>
    </xf>
    <xf numFmtId="0" fontId="17" fillId="0" borderId="1" xfId="240" applyFont="1" applyBorder="1" applyAlignment="1">
      <alignment horizontal="right" vertical="center" wrapText="1"/>
    </xf>
    <xf numFmtId="3" fontId="17" fillId="0" borderId="17" xfId="240" applyNumberFormat="1" applyFont="1" applyBorder="1" applyAlignment="1">
      <alignment horizontal="right" vertical="center" wrapText="1"/>
    </xf>
    <xf numFmtId="0" fontId="20" fillId="8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top" wrapText="1"/>
    </xf>
    <xf numFmtId="0" fontId="19" fillId="7" borderId="1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20" fillId="2" borderId="5" xfId="0" applyFont="1" applyFill="1" applyBorder="1" applyAlignment="1">
      <alignment horizontal="left" vertical="top"/>
    </xf>
    <xf numFmtId="0" fontId="20" fillId="2" borderId="7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19" fillId="7" borderId="1" xfId="0" applyFont="1" applyFill="1" applyBorder="1" applyAlignment="1">
      <alignment vertical="top" wrapText="1"/>
    </xf>
    <xf numFmtId="0" fontId="19" fillId="7" borderId="4" xfId="0" applyFont="1" applyFill="1" applyBorder="1" applyAlignment="1">
      <alignment vertical="top" wrapText="1"/>
    </xf>
    <xf numFmtId="167" fontId="20" fillId="7" borderId="4" xfId="5" applyNumberFormat="1" applyFont="1" applyFill="1" applyBorder="1" applyAlignment="1">
      <alignment horizontal="center" vertical="top" wrapText="1"/>
    </xf>
    <xf numFmtId="169" fontId="20" fillId="7" borderId="4" xfId="5" applyNumberFormat="1" applyFont="1" applyFill="1" applyBorder="1" applyAlignment="1">
      <alignment horizontal="center" vertical="top" wrapText="1"/>
    </xf>
    <xf numFmtId="167" fontId="20" fillId="0" borderId="1" xfId="5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9" fontId="20" fillId="0" borderId="1" xfId="5" applyNumberFormat="1" applyFont="1" applyFill="1" applyBorder="1" applyAlignment="1">
      <alignment horizontal="center" vertical="center" wrapText="1"/>
    </xf>
    <xf numFmtId="167" fontId="19" fillId="0" borderId="1" xfId="5" applyNumberFormat="1" applyFont="1" applyFill="1" applyBorder="1" applyAlignment="1">
      <alignment horizontal="right" wrapText="1"/>
    </xf>
    <xf numFmtId="0" fontId="34" fillId="0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left" vertical="top" wrapText="1"/>
    </xf>
    <xf numFmtId="0" fontId="29" fillId="7" borderId="7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6" fillId="2" borderId="5" xfId="0" applyFont="1" applyFill="1" applyBorder="1" applyAlignment="1">
      <alignment vertical="top" wrapText="1"/>
    </xf>
    <xf numFmtId="0" fontId="36" fillId="2" borderId="6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167" fontId="34" fillId="9" borderId="2" xfId="5" applyNumberFormat="1" applyFont="1" applyFill="1" applyBorder="1" applyAlignment="1">
      <alignment horizontal="center" vertical="center" wrapText="1"/>
    </xf>
    <xf numFmtId="167" fontId="34" fillId="9" borderId="3" xfId="5" applyNumberFormat="1" applyFont="1" applyFill="1" applyBorder="1" applyAlignment="1">
      <alignment horizontal="center" vertical="center" wrapText="1"/>
    </xf>
    <xf numFmtId="167" fontId="34" fillId="0" borderId="2" xfId="5" applyNumberFormat="1" applyFont="1" applyFill="1" applyBorder="1" applyAlignment="1">
      <alignment horizontal="center" vertical="center" wrapText="1"/>
    </xf>
    <xf numFmtId="167" fontId="34" fillId="0" borderId="3" xfId="5" applyNumberFormat="1" applyFont="1" applyFill="1" applyBorder="1" applyAlignment="1">
      <alignment horizontal="center" vertical="center" wrapText="1"/>
    </xf>
    <xf numFmtId="167" fontId="34" fillId="0" borderId="4" xfId="5" applyNumberFormat="1" applyFont="1" applyFill="1" applyBorder="1" applyAlignment="1">
      <alignment horizontal="center" vertical="center" wrapText="1"/>
    </xf>
    <xf numFmtId="167" fontId="34" fillId="0" borderId="3" xfId="5" applyNumberFormat="1" applyFont="1" applyBorder="1" applyAlignment="1">
      <alignment horizontal="center" vertical="center" wrapText="1"/>
    </xf>
    <xf numFmtId="167" fontId="34" fillId="0" borderId="2" xfId="5" applyNumberFormat="1" applyFont="1" applyBorder="1" applyAlignment="1">
      <alignment horizontal="center" vertical="center" wrapText="1"/>
    </xf>
    <xf numFmtId="167" fontId="34" fillId="0" borderId="1" xfId="5" applyNumberFormat="1" applyFont="1" applyFill="1" applyBorder="1" applyAlignment="1">
      <alignment horizontal="center" vertical="center" wrapText="1"/>
    </xf>
    <xf numFmtId="167" fontId="34" fillId="0" borderId="4" xfId="5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top" wrapText="1"/>
    </xf>
    <xf numFmtId="0" fontId="36" fillId="4" borderId="5" xfId="0" applyFont="1" applyFill="1" applyBorder="1" applyAlignment="1">
      <alignment wrapText="1"/>
    </xf>
    <xf numFmtId="0" fontId="36" fillId="4" borderId="6" xfId="0" applyFont="1" applyFill="1" applyBorder="1" applyAlignment="1">
      <alignment wrapText="1"/>
    </xf>
    <xf numFmtId="0" fontId="36" fillId="0" borderId="2" xfId="0" applyFont="1" applyBorder="1" applyAlignment="1">
      <alignment horizontal="center" wrapText="1"/>
    </xf>
    <xf numFmtId="0" fontId="36" fillId="0" borderId="3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  <xf numFmtId="167" fontId="34" fillId="10" borderId="2" xfId="5" applyNumberFormat="1" applyFont="1" applyFill="1" applyBorder="1" applyAlignment="1">
      <alignment horizontal="center" vertical="center" wrapText="1"/>
    </xf>
    <xf numFmtId="167" fontId="34" fillId="10" borderId="3" xfId="5" applyNumberFormat="1" applyFont="1" applyFill="1" applyBorder="1" applyAlignment="1">
      <alignment horizontal="center" vertical="center" wrapText="1"/>
    </xf>
    <xf numFmtId="167" fontId="34" fillId="10" borderId="4" xfId="5" applyNumberFormat="1" applyFont="1" applyFill="1" applyBorder="1" applyAlignment="1">
      <alignment horizontal="center" vertical="center" wrapText="1"/>
    </xf>
    <xf numFmtId="167" fontId="40" fillId="10" borderId="2" xfId="5" applyNumberFormat="1" applyFont="1" applyFill="1" applyBorder="1" applyAlignment="1">
      <alignment horizontal="center" vertical="center" wrapText="1"/>
    </xf>
    <xf numFmtId="167" fontId="40" fillId="10" borderId="3" xfId="5" applyNumberFormat="1" applyFont="1" applyFill="1" applyBorder="1" applyAlignment="1">
      <alignment horizontal="center" vertical="center" wrapText="1"/>
    </xf>
    <xf numFmtId="167" fontId="40" fillId="10" borderId="4" xfId="5" applyNumberFormat="1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vertical="top" wrapText="1"/>
    </xf>
    <xf numFmtId="0" fontId="36" fillId="2" borderId="16" xfId="0" applyFont="1" applyFill="1" applyBorder="1" applyAlignment="1">
      <alignment vertical="top" wrapText="1"/>
    </xf>
    <xf numFmtId="0" fontId="36" fillId="2" borderId="1" xfId="0" applyFont="1" applyFill="1" applyBorder="1" applyAlignment="1">
      <alignment vertical="top" wrapText="1"/>
    </xf>
    <xf numFmtId="167" fontId="34" fillId="7" borderId="2" xfId="5" applyNumberFormat="1" applyFont="1" applyFill="1" applyBorder="1" applyAlignment="1">
      <alignment horizontal="center" vertical="center" wrapText="1"/>
    </xf>
    <xf numFmtId="167" fontId="34" fillId="7" borderId="3" xfId="5" applyNumberFormat="1" applyFont="1" applyFill="1" applyBorder="1" applyAlignment="1">
      <alignment horizontal="center" vertical="center" wrapText="1"/>
    </xf>
    <xf numFmtId="0" fontId="34" fillId="10" borderId="2" xfId="0" applyFont="1" applyFill="1" applyBorder="1" applyAlignment="1">
      <alignment horizontal="center" vertical="center" wrapText="1"/>
    </xf>
    <xf numFmtId="0" fontId="34" fillId="10" borderId="3" xfId="0" applyFont="1" applyFill="1" applyBorder="1" applyAlignment="1">
      <alignment horizontal="center" vertical="center" wrapText="1"/>
    </xf>
    <xf numFmtId="0" fontId="34" fillId="10" borderId="4" xfId="0" applyFont="1" applyFill="1" applyBorder="1" applyAlignment="1">
      <alignment horizontal="center" vertical="center" wrapText="1"/>
    </xf>
    <xf numFmtId="167" fontId="34" fillId="7" borderId="4" xfId="5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 wrapText="1"/>
    </xf>
    <xf numFmtId="0" fontId="36" fillId="0" borderId="4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167" fontId="40" fillId="7" borderId="2" xfId="5" applyNumberFormat="1" applyFont="1" applyFill="1" applyBorder="1" applyAlignment="1">
      <alignment horizontal="center" vertical="center" wrapText="1"/>
    </xf>
    <xf numFmtId="167" fontId="40" fillId="7" borderId="3" xfId="5" applyNumberFormat="1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vertical="top" wrapText="1"/>
    </xf>
    <xf numFmtId="0" fontId="34" fillId="7" borderId="3" xfId="0" applyFont="1" applyFill="1" applyBorder="1" applyAlignment="1">
      <alignment vertical="top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0" fontId="36" fillId="6" borderId="5" xfId="0" applyFont="1" applyFill="1" applyBorder="1" applyAlignment="1">
      <alignment wrapText="1"/>
    </xf>
    <xf numFmtId="0" fontId="36" fillId="6" borderId="6" xfId="0" applyFont="1" applyFill="1" applyBorder="1" applyAlignment="1">
      <alignment wrapText="1"/>
    </xf>
    <xf numFmtId="167" fontId="36" fillId="6" borderId="8" xfId="5" applyNumberFormat="1" applyFont="1" applyFill="1" applyBorder="1" applyAlignment="1">
      <alignment horizontal="center" wrapText="1"/>
    </xf>
    <xf numFmtId="167" fontId="36" fillId="6" borderId="0" xfId="5" applyNumberFormat="1" applyFont="1" applyFill="1" applyBorder="1" applyAlignment="1">
      <alignment horizontal="center" wrapText="1"/>
    </xf>
    <xf numFmtId="0" fontId="34" fillId="7" borderId="10" xfId="0" applyFont="1" applyFill="1" applyBorder="1" applyAlignment="1">
      <alignment horizontal="left" vertical="top" wrapText="1"/>
    </xf>
    <xf numFmtId="0" fontId="34" fillId="7" borderId="16" xfId="0" applyFont="1" applyFill="1" applyBorder="1" applyAlignment="1">
      <alignment horizontal="left" vertical="top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center" wrapText="1"/>
    </xf>
    <xf numFmtId="167" fontId="39" fillId="0" borderId="2" xfId="5" applyNumberFormat="1" applyFont="1" applyFill="1" applyBorder="1" applyAlignment="1">
      <alignment horizontal="center" vertical="center" wrapText="1"/>
    </xf>
    <xf numFmtId="167" fontId="39" fillId="0" borderId="3" xfId="5" applyNumberFormat="1" applyFont="1" applyFill="1" applyBorder="1" applyAlignment="1">
      <alignment horizontal="center" vertical="center" wrapText="1"/>
    </xf>
    <xf numFmtId="167" fontId="39" fillId="0" borderId="4" xfId="5" applyNumberFormat="1" applyFont="1" applyFill="1" applyBorder="1" applyAlignment="1">
      <alignment horizontal="center" vertical="center" wrapText="1"/>
    </xf>
    <xf numFmtId="167" fontId="34" fillId="7" borderId="1" xfId="5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top" wrapText="1"/>
    </xf>
    <xf numFmtId="0" fontId="36" fillId="2" borderId="7" xfId="0" applyFont="1" applyFill="1" applyBorder="1" applyAlignment="1">
      <alignment horizontal="center" vertical="top" wrapText="1"/>
    </xf>
    <xf numFmtId="167" fontId="40" fillId="9" borderId="2" xfId="5" applyNumberFormat="1" applyFont="1" applyFill="1" applyBorder="1" applyAlignment="1">
      <alignment horizontal="center" vertical="center" wrapText="1"/>
    </xf>
    <xf numFmtId="167" fontId="40" fillId="9" borderId="3" xfId="5" applyNumberFormat="1" applyFont="1" applyFill="1" applyBorder="1" applyAlignment="1">
      <alignment horizontal="center" vertical="center" wrapText="1"/>
    </xf>
    <xf numFmtId="167" fontId="40" fillId="9" borderId="4" xfId="5" applyNumberFormat="1" applyFont="1" applyFill="1" applyBorder="1" applyAlignment="1">
      <alignment horizontal="center" vertical="center" wrapText="1"/>
    </xf>
    <xf numFmtId="167" fontId="34" fillId="9" borderId="4" xfId="5" applyNumberFormat="1" applyFont="1" applyFill="1" applyBorder="1" applyAlignment="1">
      <alignment horizontal="center" vertical="center" wrapText="1"/>
    </xf>
    <xf numFmtId="0" fontId="34" fillId="9" borderId="2" xfId="0" applyFont="1" applyFill="1" applyBorder="1" applyAlignment="1">
      <alignment vertical="top" wrapText="1"/>
    </xf>
    <xf numFmtId="0" fontId="34" fillId="9" borderId="3" xfId="0" applyFont="1" applyFill="1" applyBorder="1" applyAlignment="1">
      <alignment vertical="top" wrapText="1"/>
    </xf>
    <xf numFmtId="167" fontId="34" fillId="0" borderId="2" xfId="5" applyNumberFormat="1" applyFont="1" applyBorder="1" applyAlignment="1">
      <alignment horizontal="center" vertical="center"/>
    </xf>
    <xf numFmtId="167" fontId="34" fillId="0" borderId="3" xfId="5" applyNumberFormat="1" applyFont="1" applyBorder="1" applyAlignment="1">
      <alignment horizontal="center" vertical="center"/>
    </xf>
    <xf numFmtId="167" fontId="34" fillId="0" borderId="4" xfId="5" applyNumberFormat="1" applyFont="1" applyBorder="1" applyAlignment="1">
      <alignment horizontal="center" vertical="center"/>
    </xf>
    <xf numFmtId="0" fontId="36" fillId="6" borderId="0" xfId="0" applyFont="1" applyFill="1" applyBorder="1" applyAlignment="1">
      <alignment horizontal="center" wrapText="1"/>
    </xf>
    <xf numFmtId="4" fontId="19" fillId="0" borderId="2" xfId="240" applyNumberFormat="1" applyFont="1" applyFill="1" applyBorder="1" applyAlignment="1">
      <alignment horizontal="center" vertical="center" wrapText="1"/>
    </xf>
    <xf numFmtId="4" fontId="19" fillId="0" borderId="3" xfId="240" applyNumberFormat="1" applyFont="1" applyFill="1" applyBorder="1" applyAlignment="1">
      <alignment horizontal="center" vertical="center" wrapText="1"/>
    </xf>
    <xf numFmtId="4" fontId="19" fillId="0" borderId="4" xfId="240" applyNumberFormat="1" applyFont="1" applyFill="1" applyBorder="1" applyAlignment="1">
      <alignment horizontal="center" vertical="center" wrapText="1"/>
    </xf>
    <xf numFmtId="170" fontId="18" fillId="0" borderId="2" xfId="0" applyNumberFormat="1" applyFont="1" applyBorder="1" applyAlignment="1">
      <alignment horizontal="center" vertical="center"/>
    </xf>
    <xf numFmtId="170" fontId="18" fillId="0" borderId="3" xfId="0" applyNumberFormat="1" applyFont="1" applyBorder="1" applyAlignment="1">
      <alignment horizontal="center" vertical="center"/>
    </xf>
    <xf numFmtId="170" fontId="18" fillId="0" borderId="4" xfId="0" applyNumberFormat="1" applyFont="1" applyBorder="1" applyAlignment="1">
      <alignment horizontal="center" vertical="center"/>
    </xf>
    <xf numFmtId="0" fontId="36" fillId="6" borderId="1" xfId="0" applyFont="1" applyFill="1" applyBorder="1" applyAlignment="1">
      <alignment horizontal="center" wrapText="1"/>
    </xf>
    <xf numFmtId="0" fontId="34" fillId="9" borderId="2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0" fontId="36" fillId="7" borderId="16" xfId="0" applyFont="1" applyFill="1" applyBorder="1" applyAlignment="1">
      <alignment horizontal="center" wrapText="1"/>
    </xf>
    <xf numFmtId="0" fontId="34" fillId="10" borderId="2" xfId="0" applyFont="1" applyFill="1" applyBorder="1" applyAlignment="1">
      <alignment vertical="top" wrapText="1"/>
    </xf>
    <xf numFmtId="0" fontId="34" fillId="10" borderId="3" xfId="0" applyFont="1" applyFill="1" applyBorder="1" applyAlignment="1">
      <alignment vertical="top" wrapText="1"/>
    </xf>
    <xf numFmtId="0" fontId="36" fillId="6" borderId="6" xfId="0" applyFont="1" applyFill="1" applyBorder="1" applyAlignment="1">
      <alignment horizontal="center" wrapText="1"/>
    </xf>
    <xf numFmtId="0" fontId="34" fillId="7" borderId="2" xfId="5" applyNumberFormat="1" applyFont="1" applyFill="1" applyBorder="1" applyAlignment="1">
      <alignment horizontal="center" vertical="center" wrapText="1"/>
    </xf>
    <xf numFmtId="167" fontId="39" fillId="0" borderId="2" xfId="5" applyNumberFormat="1" applyFont="1" applyBorder="1" applyAlignment="1">
      <alignment horizontal="center" vertical="center" wrapText="1"/>
    </xf>
    <xf numFmtId="167" fontId="39" fillId="0" borderId="3" xfId="5" applyNumberFormat="1" applyFont="1" applyBorder="1" applyAlignment="1">
      <alignment horizontal="center" vertical="center" wrapText="1"/>
    </xf>
    <xf numFmtId="167" fontId="39" fillId="0" borderId="4" xfId="5" applyNumberFormat="1" applyFont="1" applyBorder="1" applyAlignment="1">
      <alignment horizontal="center" vertical="center" wrapText="1"/>
    </xf>
    <xf numFmtId="4" fontId="19" fillId="0" borderId="28" xfId="240" applyNumberFormat="1" applyFont="1" applyFill="1" applyBorder="1" applyAlignment="1">
      <alignment horizontal="center" vertical="center" wrapText="1"/>
    </xf>
    <xf numFmtId="4" fontId="19" fillId="0" borderId="29" xfId="240" applyNumberFormat="1" applyFont="1" applyFill="1" applyBorder="1" applyAlignment="1">
      <alignment horizontal="center" vertical="center" wrapText="1"/>
    </xf>
    <xf numFmtId="4" fontId="19" fillId="0" borderId="27" xfId="240" applyNumberFormat="1" applyFont="1" applyFill="1" applyBorder="1" applyAlignment="1">
      <alignment horizontal="center" vertical="center" wrapText="1"/>
    </xf>
    <xf numFmtId="4" fontId="19" fillId="0" borderId="30" xfId="24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6" fillId="10" borderId="1" xfId="0" applyFont="1" applyFill="1" applyBorder="1" applyAlignment="1">
      <alignment horizontal="center" vertical="top" wrapText="1"/>
    </xf>
    <xf numFmtId="167" fontId="36" fillId="2" borderId="2" xfId="5" applyNumberFormat="1" applyFont="1" applyFill="1" applyBorder="1" applyAlignment="1">
      <alignment horizontal="center" vertical="top" wrapText="1"/>
    </xf>
    <xf numFmtId="167" fontId="36" fillId="2" borderId="3" xfId="5" applyNumberFormat="1" applyFont="1" applyFill="1" applyBorder="1" applyAlignment="1">
      <alignment horizontal="center" vertical="top" wrapText="1"/>
    </xf>
    <xf numFmtId="167" fontId="36" fillId="2" borderId="4" xfId="5" applyNumberFormat="1" applyFont="1" applyFill="1" applyBorder="1" applyAlignment="1">
      <alignment horizontal="center" vertical="top" wrapText="1"/>
    </xf>
    <xf numFmtId="167" fontId="36" fillId="4" borderId="2" xfId="5" applyNumberFormat="1" applyFont="1" applyFill="1" applyBorder="1" applyAlignment="1">
      <alignment horizontal="center" vertical="top" wrapText="1"/>
    </xf>
    <xf numFmtId="167" fontId="36" fillId="4" borderId="3" xfId="5" applyNumberFormat="1" applyFont="1" applyFill="1" applyBorder="1" applyAlignment="1">
      <alignment horizontal="center" vertical="top" wrapText="1"/>
    </xf>
    <xf numFmtId="167" fontId="36" fillId="4" borderId="4" xfId="5" applyNumberFormat="1" applyFont="1" applyFill="1" applyBorder="1" applyAlignment="1">
      <alignment horizontal="center" vertical="top" wrapText="1"/>
    </xf>
    <xf numFmtId="167" fontId="36" fillId="8" borderId="1" xfId="5" applyNumberFormat="1" applyFont="1" applyFill="1" applyBorder="1" applyAlignment="1">
      <alignment horizontal="center" vertical="top" wrapText="1"/>
    </xf>
    <xf numFmtId="0" fontId="36" fillId="9" borderId="1" xfId="0" applyFont="1" applyFill="1" applyBorder="1" applyAlignment="1">
      <alignment horizontal="center" vertical="top" wrapText="1"/>
    </xf>
    <xf numFmtId="0" fontId="36" fillId="7" borderId="1" xfId="0" applyFont="1" applyFill="1" applyBorder="1" applyAlignment="1">
      <alignment horizontal="center" vertical="top" wrapText="1"/>
    </xf>
    <xf numFmtId="0" fontId="20" fillId="8" borderId="1" xfId="0" applyFont="1" applyFill="1" applyBorder="1" applyAlignment="1">
      <alignment horizontal="center" vertical="top" wrapText="1"/>
    </xf>
    <xf numFmtId="167" fontId="36" fillId="0" borderId="0" xfId="5" applyNumberFormat="1" applyFont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</cellXfs>
  <cellStyles count="404">
    <cellStyle name="_artabyuje" xfId="142" xr:uid="{00000000-0005-0000-0000-000000000000}"/>
    <cellStyle name="_artabyuje_3.Havelvacner_N1_12 23.01.2018" xfId="143" xr:uid="{00000000-0005-0000-0000-000001000000}"/>
    <cellStyle name="20% - Accent1" xfId="124" builtinId="30" customBuiltin="1"/>
    <cellStyle name="20% - Accent1 2" xfId="144" xr:uid="{00000000-0005-0000-0000-000003000000}"/>
    <cellStyle name="20% - Accent2" xfId="127" builtinId="34" customBuiltin="1"/>
    <cellStyle name="20% - Accent2 2" xfId="145" xr:uid="{00000000-0005-0000-0000-000005000000}"/>
    <cellStyle name="20% - Accent3" xfId="130" builtinId="38" customBuiltin="1"/>
    <cellStyle name="20% - Accent3 2" xfId="146" xr:uid="{00000000-0005-0000-0000-000007000000}"/>
    <cellStyle name="20% - Accent4" xfId="133" builtinId="42" customBuiltin="1"/>
    <cellStyle name="20% - Accent4 2" xfId="147" xr:uid="{00000000-0005-0000-0000-000009000000}"/>
    <cellStyle name="20% - Accent5" xfId="136" builtinId="46" customBuiltin="1"/>
    <cellStyle name="20% - Accent5 2" xfId="148" xr:uid="{00000000-0005-0000-0000-00000B000000}"/>
    <cellStyle name="20% - Accent6" xfId="139" builtinId="50" customBuiltin="1"/>
    <cellStyle name="20% - Accent6 2" xfId="149" xr:uid="{00000000-0005-0000-0000-00000D000000}"/>
    <cellStyle name="40% - Accent1" xfId="125" builtinId="31" customBuiltin="1"/>
    <cellStyle name="40% - Accent1 2" xfId="150" xr:uid="{00000000-0005-0000-0000-00000F000000}"/>
    <cellStyle name="40% - Accent2" xfId="128" builtinId="35" customBuiltin="1"/>
    <cellStyle name="40% - Accent2 2" xfId="151" xr:uid="{00000000-0005-0000-0000-000011000000}"/>
    <cellStyle name="40% - Accent3" xfId="131" builtinId="39" customBuiltin="1"/>
    <cellStyle name="40% - Accent3 2" xfId="152" xr:uid="{00000000-0005-0000-0000-000013000000}"/>
    <cellStyle name="40% - Accent4" xfId="134" builtinId="43" customBuiltin="1"/>
    <cellStyle name="40% - Accent4 2" xfId="153" xr:uid="{00000000-0005-0000-0000-000015000000}"/>
    <cellStyle name="40% - Accent5" xfId="137" builtinId="47" customBuiltin="1"/>
    <cellStyle name="40% - Accent5 2" xfId="154" xr:uid="{00000000-0005-0000-0000-000017000000}"/>
    <cellStyle name="40% - Accent6" xfId="140" builtinId="51" customBuiltin="1"/>
    <cellStyle name="40% - Accent6 2" xfId="155" xr:uid="{00000000-0005-0000-0000-000019000000}"/>
    <cellStyle name="60% - Accent1 2" xfId="156" xr:uid="{00000000-0005-0000-0000-00001A000000}"/>
    <cellStyle name="60% - Accent1 3" xfId="249" xr:uid="{00000000-0005-0000-0000-00001B000000}"/>
    <cellStyle name="60% - Accent2 2" xfId="157" xr:uid="{00000000-0005-0000-0000-00001C000000}"/>
    <cellStyle name="60% - Accent2 3" xfId="250" xr:uid="{00000000-0005-0000-0000-00001D000000}"/>
    <cellStyle name="60% - Accent3 2" xfId="158" xr:uid="{00000000-0005-0000-0000-00001E000000}"/>
    <cellStyle name="60% - Accent3 3" xfId="251" xr:uid="{00000000-0005-0000-0000-00001F000000}"/>
    <cellStyle name="60% - Accent4 2" xfId="159" xr:uid="{00000000-0005-0000-0000-000020000000}"/>
    <cellStyle name="60% - Accent4 3" xfId="252" xr:uid="{00000000-0005-0000-0000-000021000000}"/>
    <cellStyle name="60% - Accent5 2" xfId="160" xr:uid="{00000000-0005-0000-0000-000022000000}"/>
    <cellStyle name="60% - Accent5 3" xfId="253" xr:uid="{00000000-0005-0000-0000-000023000000}"/>
    <cellStyle name="60% - Accent6 2" xfId="161" xr:uid="{00000000-0005-0000-0000-000024000000}"/>
    <cellStyle name="60% - Accent6 3" xfId="254" xr:uid="{00000000-0005-0000-0000-000025000000}"/>
    <cellStyle name="Accent1" xfId="123" builtinId="29" customBuiltin="1"/>
    <cellStyle name="Accent1 2" xfId="162" xr:uid="{00000000-0005-0000-0000-000027000000}"/>
    <cellStyle name="Accent2" xfId="126" builtinId="33" customBuiltin="1"/>
    <cellStyle name="Accent2 2" xfId="163" xr:uid="{00000000-0005-0000-0000-000029000000}"/>
    <cellStyle name="Accent3" xfId="129" builtinId="37" customBuiltin="1"/>
    <cellStyle name="Accent3 2" xfId="164" xr:uid="{00000000-0005-0000-0000-00002B000000}"/>
    <cellStyle name="Accent4" xfId="132" builtinId="41" customBuiltin="1"/>
    <cellStyle name="Accent4 2" xfId="165" xr:uid="{00000000-0005-0000-0000-00002D000000}"/>
    <cellStyle name="Accent5" xfId="135" builtinId="45" customBuiltin="1"/>
    <cellStyle name="Accent5 2" xfId="166" xr:uid="{00000000-0005-0000-0000-00002F000000}"/>
    <cellStyle name="Accent6" xfId="138" builtinId="49" customBuiltin="1"/>
    <cellStyle name="Accent6 2" xfId="167" xr:uid="{00000000-0005-0000-0000-000031000000}"/>
    <cellStyle name="Bad" xfId="114" builtinId="27" customBuiltin="1"/>
    <cellStyle name="Bad 2" xfId="168" xr:uid="{00000000-0005-0000-0000-000033000000}"/>
    <cellStyle name="Calculation" xfId="117" builtinId="22" customBuiltin="1"/>
    <cellStyle name="Calculation 2" xfId="169" xr:uid="{00000000-0005-0000-0000-000035000000}"/>
    <cellStyle name="Check Cell" xfId="119" builtinId="23" customBuiltin="1"/>
    <cellStyle name="Check Cell 2" xfId="170" xr:uid="{00000000-0005-0000-0000-000037000000}"/>
    <cellStyle name="Comma" xfId="5" builtinId="3"/>
    <cellStyle name="Comma 10" xfId="245" xr:uid="{00000000-0005-0000-0000-000039000000}"/>
    <cellStyle name="Comma 11" xfId="256" xr:uid="{00000000-0005-0000-0000-00003A000000}"/>
    <cellStyle name="Comma 12" xfId="171" xr:uid="{00000000-0005-0000-0000-00003B000000}"/>
    <cellStyle name="Comma 2" xfId="4" xr:uid="{00000000-0005-0000-0000-00003C000000}"/>
    <cellStyle name="Comma 2 2" xfId="15" xr:uid="{00000000-0005-0000-0000-00003D000000}"/>
    <cellStyle name="Comma 2 2 2" xfId="54" xr:uid="{00000000-0005-0000-0000-00003E000000}"/>
    <cellStyle name="Comma 2 2 2 2" xfId="229" xr:uid="{00000000-0005-0000-0000-00003F000000}"/>
    <cellStyle name="Comma 2 2 2 3" xfId="174" xr:uid="{00000000-0005-0000-0000-000040000000}"/>
    <cellStyle name="Comma 2 2 3" xfId="246" xr:uid="{00000000-0005-0000-0000-000041000000}"/>
    <cellStyle name="Comma 2 2 4" xfId="173" xr:uid="{00000000-0005-0000-0000-000042000000}"/>
    <cellStyle name="Comma 2 3" xfId="12" xr:uid="{00000000-0005-0000-0000-000043000000}"/>
    <cellStyle name="Comma 2 3 2" xfId="31" xr:uid="{00000000-0005-0000-0000-000044000000}"/>
    <cellStyle name="Comma 2 3 2 2" xfId="48" xr:uid="{00000000-0005-0000-0000-000045000000}"/>
    <cellStyle name="Comma 2 3 2 2 2" xfId="67" xr:uid="{00000000-0005-0000-0000-000046000000}"/>
    <cellStyle name="Comma 2 3 2 2 2 2" xfId="99" xr:uid="{00000000-0005-0000-0000-000047000000}"/>
    <cellStyle name="Comma 2 3 2 2 2 2 2" xfId="320" xr:uid="{00000000-0005-0000-0000-000048000000}"/>
    <cellStyle name="Comma 2 3 2 2 2 2 3" xfId="394" xr:uid="{00000000-0005-0000-0000-000049000000}"/>
    <cellStyle name="Comma 2 3 2 2 2 3" xfId="288" xr:uid="{00000000-0005-0000-0000-00004A000000}"/>
    <cellStyle name="Comma 2 3 2 2 2 4" xfId="362" xr:uid="{00000000-0005-0000-0000-00004B000000}"/>
    <cellStyle name="Comma 2 3 2 2 3" xfId="88" xr:uid="{00000000-0005-0000-0000-00004C000000}"/>
    <cellStyle name="Comma 2 3 2 2 3 2" xfId="309" xr:uid="{00000000-0005-0000-0000-00004D000000}"/>
    <cellStyle name="Comma 2 3 2 2 3 3" xfId="383" xr:uid="{00000000-0005-0000-0000-00004E000000}"/>
    <cellStyle name="Comma 2 3 2 2 4" xfId="277" xr:uid="{00000000-0005-0000-0000-00004F000000}"/>
    <cellStyle name="Comma 2 3 2 2 5" xfId="351" xr:uid="{00000000-0005-0000-0000-000050000000}"/>
    <cellStyle name="Comma 2 3 2 3" xfId="61" xr:uid="{00000000-0005-0000-0000-000051000000}"/>
    <cellStyle name="Comma 2 3 2 3 2" xfId="94" xr:uid="{00000000-0005-0000-0000-000052000000}"/>
    <cellStyle name="Comma 2 3 2 3 2 2" xfId="315" xr:uid="{00000000-0005-0000-0000-000053000000}"/>
    <cellStyle name="Comma 2 3 2 3 2 3" xfId="389" xr:uid="{00000000-0005-0000-0000-000054000000}"/>
    <cellStyle name="Comma 2 3 2 3 3" xfId="283" xr:uid="{00000000-0005-0000-0000-000055000000}"/>
    <cellStyle name="Comma 2 3 2 3 4" xfId="357" xr:uid="{00000000-0005-0000-0000-000056000000}"/>
    <cellStyle name="Comma 2 3 2 4" xfId="77" xr:uid="{00000000-0005-0000-0000-000057000000}"/>
    <cellStyle name="Comma 2 3 2 4 2" xfId="298" xr:uid="{00000000-0005-0000-0000-000058000000}"/>
    <cellStyle name="Comma 2 3 2 4 3" xfId="372" xr:uid="{00000000-0005-0000-0000-000059000000}"/>
    <cellStyle name="Comma 2 3 2 5" xfId="228" xr:uid="{00000000-0005-0000-0000-00005A000000}"/>
    <cellStyle name="Comma 2 3 2 6" xfId="266" xr:uid="{00000000-0005-0000-0000-00005B000000}"/>
    <cellStyle name="Comma 2 3 2 7" xfId="340" xr:uid="{00000000-0005-0000-0000-00005C000000}"/>
    <cellStyle name="Comma 2 3 3" xfId="42" xr:uid="{00000000-0005-0000-0000-00005D000000}"/>
    <cellStyle name="Comma 2 3 3 2" xfId="64" xr:uid="{00000000-0005-0000-0000-00005E000000}"/>
    <cellStyle name="Comma 2 3 3 2 2" xfId="96" xr:uid="{00000000-0005-0000-0000-00005F000000}"/>
    <cellStyle name="Comma 2 3 3 2 2 2" xfId="317" xr:uid="{00000000-0005-0000-0000-000060000000}"/>
    <cellStyle name="Comma 2 3 3 2 2 3" xfId="391" xr:uid="{00000000-0005-0000-0000-000061000000}"/>
    <cellStyle name="Comma 2 3 3 2 3" xfId="285" xr:uid="{00000000-0005-0000-0000-000062000000}"/>
    <cellStyle name="Comma 2 3 3 2 4" xfId="359" xr:uid="{00000000-0005-0000-0000-000063000000}"/>
    <cellStyle name="Comma 2 3 3 3" xfId="82" xr:uid="{00000000-0005-0000-0000-000064000000}"/>
    <cellStyle name="Comma 2 3 3 3 2" xfId="303" xr:uid="{00000000-0005-0000-0000-000065000000}"/>
    <cellStyle name="Comma 2 3 3 3 3" xfId="377" xr:uid="{00000000-0005-0000-0000-000066000000}"/>
    <cellStyle name="Comma 2 3 3 4" xfId="271" xr:uid="{00000000-0005-0000-0000-000067000000}"/>
    <cellStyle name="Comma 2 3 3 5" xfId="345" xr:uid="{00000000-0005-0000-0000-000068000000}"/>
    <cellStyle name="Comma 2 3 4" xfId="53" xr:uid="{00000000-0005-0000-0000-000069000000}"/>
    <cellStyle name="Comma 2 3 4 2" xfId="91" xr:uid="{00000000-0005-0000-0000-00006A000000}"/>
    <cellStyle name="Comma 2 3 4 2 2" xfId="312" xr:uid="{00000000-0005-0000-0000-00006B000000}"/>
    <cellStyle name="Comma 2 3 4 2 3" xfId="386" xr:uid="{00000000-0005-0000-0000-00006C000000}"/>
    <cellStyle name="Comma 2 3 4 3" xfId="280" xr:uid="{00000000-0005-0000-0000-00006D000000}"/>
    <cellStyle name="Comma 2 3 4 4" xfId="354" xr:uid="{00000000-0005-0000-0000-00006E000000}"/>
    <cellStyle name="Comma 2 3 5" xfId="71" xr:uid="{00000000-0005-0000-0000-00006F000000}"/>
    <cellStyle name="Comma 2 3 5 2" xfId="292" xr:uid="{00000000-0005-0000-0000-000070000000}"/>
    <cellStyle name="Comma 2 3 5 3" xfId="366" xr:uid="{00000000-0005-0000-0000-000071000000}"/>
    <cellStyle name="Comma 2 3 6" xfId="103" xr:uid="{00000000-0005-0000-0000-000072000000}"/>
    <cellStyle name="Comma 2 3 6 2" xfId="324" xr:uid="{00000000-0005-0000-0000-000073000000}"/>
    <cellStyle name="Comma 2 3 6 3" xfId="398" xr:uid="{00000000-0005-0000-0000-000074000000}"/>
    <cellStyle name="Comma 2 3 7" xfId="175" xr:uid="{00000000-0005-0000-0000-000075000000}"/>
    <cellStyle name="Comma 2 3 8" xfId="260" xr:uid="{00000000-0005-0000-0000-000076000000}"/>
    <cellStyle name="Comma 2 3 9" xfId="334" xr:uid="{00000000-0005-0000-0000-000077000000}"/>
    <cellStyle name="Comma 2 4" xfId="18" xr:uid="{00000000-0005-0000-0000-000078000000}"/>
    <cellStyle name="Comma 2 4 2" xfId="33" xr:uid="{00000000-0005-0000-0000-000079000000}"/>
    <cellStyle name="Comma 2 4 2 2" xfId="50" xr:uid="{00000000-0005-0000-0000-00007A000000}"/>
    <cellStyle name="Comma 2 4 2 2 2" xfId="68" xr:uid="{00000000-0005-0000-0000-00007B000000}"/>
    <cellStyle name="Comma 2 4 2 2 2 2" xfId="100" xr:uid="{00000000-0005-0000-0000-00007C000000}"/>
    <cellStyle name="Comma 2 4 2 2 2 2 2" xfId="321" xr:uid="{00000000-0005-0000-0000-00007D000000}"/>
    <cellStyle name="Comma 2 4 2 2 2 2 3" xfId="395" xr:uid="{00000000-0005-0000-0000-00007E000000}"/>
    <cellStyle name="Comma 2 4 2 2 2 3" xfId="289" xr:uid="{00000000-0005-0000-0000-00007F000000}"/>
    <cellStyle name="Comma 2 4 2 2 2 4" xfId="363" xr:uid="{00000000-0005-0000-0000-000080000000}"/>
    <cellStyle name="Comma 2 4 2 2 3" xfId="90" xr:uid="{00000000-0005-0000-0000-000081000000}"/>
    <cellStyle name="Comma 2 4 2 2 3 2" xfId="311" xr:uid="{00000000-0005-0000-0000-000082000000}"/>
    <cellStyle name="Comma 2 4 2 2 3 3" xfId="385" xr:uid="{00000000-0005-0000-0000-000083000000}"/>
    <cellStyle name="Comma 2 4 2 2 4" xfId="279" xr:uid="{00000000-0005-0000-0000-000084000000}"/>
    <cellStyle name="Comma 2 4 2 2 5" xfId="353" xr:uid="{00000000-0005-0000-0000-000085000000}"/>
    <cellStyle name="Comma 2 4 2 3" xfId="62" xr:uid="{00000000-0005-0000-0000-000086000000}"/>
    <cellStyle name="Comma 2 4 2 3 2" xfId="95" xr:uid="{00000000-0005-0000-0000-000087000000}"/>
    <cellStyle name="Comma 2 4 2 3 2 2" xfId="316" xr:uid="{00000000-0005-0000-0000-000088000000}"/>
    <cellStyle name="Comma 2 4 2 3 2 3" xfId="390" xr:uid="{00000000-0005-0000-0000-000089000000}"/>
    <cellStyle name="Comma 2 4 2 3 3" xfId="284" xr:uid="{00000000-0005-0000-0000-00008A000000}"/>
    <cellStyle name="Comma 2 4 2 3 4" xfId="358" xr:uid="{00000000-0005-0000-0000-00008B000000}"/>
    <cellStyle name="Comma 2 4 2 4" xfId="79" xr:uid="{00000000-0005-0000-0000-00008C000000}"/>
    <cellStyle name="Comma 2 4 2 4 2" xfId="300" xr:uid="{00000000-0005-0000-0000-00008D000000}"/>
    <cellStyle name="Comma 2 4 2 4 3" xfId="374" xr:uid="{00000000-0005-0000-0000-00008E000000}"/>
    <cellStyle name="Comma 2 4 2 5" xfId="268" xr:uid="{00000000-0005-0000-0000-00008F000000}"/>
    <cellStyle name="Comma 2 4 2 6" xfId="342" xr:uid="{00000000-0005-0000-0000-000090000000}"/>
    <cellStyle name="Comma 2 4 3" xfId="44" xr:uid="{00000000-0005-0000-0000-000091000000}"/>
    <cellStyle name="Comma 2 4 3 2" xfId="65" xr:uid="{00000000-0005-0000-0000-000092000000}"/>
    <cellStyle name="Comma 2 4 3 2 2" xfId="97" xr:uid="{00000000-0005-0000-0000-000093000000}"/>
    <cellStyle name="Comma 2 4 3 2 2 2" xfId="318" xr:uid="{00000000-0005-0000-0000-000094000000}"/>
    <cellStyle name="Comma 2 4 3 2 2 3" xfId="392" xr:uid="{00000000-0005-0000-0000-000095000000}"/>
    <cellStyle name="Comma 2 4 3 2 3" xfId="286" xr:uid="{00000000-0005-0000-0000-000096000000}"/>
    <cellStyle name="Comma 2 4 3 2 4" xfId="360" xr:uid="{00000000-0005-0000-0000-000097000000}"/>
    <cellStyle name="Comma 2 4 3 3" xfId="84" xr:uid="{00000000-0005-0000-0000-000098000000}"/>
    <cellStyle name="Comma 2 4 3 3 2" xfId="305" xr:uid="{00000000-0005-0000-0000-000099000000}"/>
    <cellStyle name="Comma 2 4 3 3 3" xfId="379" xr:uid="{00000000-0005-0000-0000-00009A000000}"/>
    <cellStyle name="Comma 2 4 3 4" xfId="273" xr:uid="{00000000-0005-0000-0000-00009B000000}"/>
    <cellStyle name="Comma 2 4 3 5" xfId="347" xr:uid="{00000000-0005-0000-0000-00009C000000}"/>
    <cellStyle name="Comma 2 4 4" xfId="56" xr:uid="{00000000-0005-0000-0000-00009D000000}"/>
    <cellStyle name="Comma 2 4 4 2" xfId="92" xr:uid="{00000000-0005-0000-0000-00009E000000}"/>
    <cellStyle name="Comma 2 4 4 2 2" xfId="313" xr:uid="{00000000-0005-0000-0000-00009F000000}"/>
    <cellStyle name="Comma 2 4 4 2 3" xfId="387" xr:uid="{00000000-0005-0000-0000-0000A0000000}"/>
    <cellStyle name="Comma 2 4 4 3" xfId="281" xr:uid="{00000000-0005-0000-0000-0000A1000000}"/>
    <cellStyle name="Comma 2 4 4 4" xfId="355" xr:uid="{00000000-0005-0000-0000-0000A2000000}"/>
    <cellStyle name="Comma 2 4 5" xfId="73" xr:uid="{00000000-0005-0000-0000-0000A3000000}"/>
    <cellStyle name="Comma 2 4 5 2" xfId="294" xr:uid="{00000000-0005-0000-0000-0000A4000000}"/>
    <cellStyle name="Comma 2 4 5 3" xfId="368" xr:uid="{00000000-0005-0000-0000-0000A5000000}"/>
    <cellStyle name="Comma 2 4 6" xfId="243" xr:uid="{00000000-0005-0000-0000-0000A6000000}"/>
    <cellStyle name="Comma 2 4 7" xfId="262" xr:uid="{00000000-0005-0000-0000-0000A7000000}"/>
    <cellStyle name="Comma 2 4 8" xfId="336" xr:uid="{00000000-0005-0000-0000-0000A8000000}"/>
    <cellStyle name="Comma 2 5" xfId="20" xr:uid="{00000000-0005-0000-0000-0000A9000000}"/>
    <cellStyle name="Comma 2 5 2" xfId="57" xr:uid="{00000000-0005-0000-0000-0000AA000000}"/>
    <cellStyle name="Comma 2 6" xfId="24" xr:uid="{00000000-0005-0000-0000-0000AB000000}"/>
    <cellStyle name="Comma 2 6 2" xfId="46" xr:uid="{00000000-0005-0000-0000-0000AC000000}"/>
    <cellStyle name="Comma 2 6 2 2" xfId="66" xr:uid="{00000000-0005-0000-0000-0000AD000000}"/>
    <cellStyle name="Comma 2 6 2 2 2" xfId="98" xr:uid="{00000000-0005-0000-0000-0000AE000000}"/>
    <cellStyle name="Comma 2 6 2 2 2 2" xfId="319" xr:uid="{00000000-0005-0000-0000-0000AF000000}"/>
    <cellStyle name="Comma 2 6 2 2 2 3" xfId="393" xr:uid="{00000000-0005-0000-0000-0000B0000000}"/>
    <cellStyle name="Comma 2 6 2 2 3" xfId="287" xr:uid="{00000000-0005-0000-0000-0000B1000000}"/>
    <cellStyle name="Comma 2 6 2 2 4" xfId="361" xr:uid="{00000000-0005-0000-0000-0000B2000000}"/>
    <cellStyle name="Comma 2 6 2 3" xfId="86" xr:uid="{00000000-0005-0000-0000-0000B3000000}"/>
    <cellStyle name="Comma 2 6 2 3 2" xfId="307" xr:uid="{00000000-0005-0000-0000-0000B4000000}"/>
    <cellStyle name="Comma 2 6 2 3 3" xfId="381" xr:uid="{00000000-0005-0000-0000-0000B5000000}"/>
    <cellStyle name="Comma 2 6 2 4" xfId="275" xr:uid="{00000000-0005-0000-0000-0000B6000000}"/>
    <cellStyle name="Comma 2 6 2 5" xfId="349" xr:uid="{00000000-0005-0000-0000-0000B7000000}"/>
    <cellStyle name="Comma 2 6 3" xfId="59" xr:uid="{00000000-0005-0000-0000-0000B8000000}"/>
    <cellStyle name="Comma 2 6 3 2" xfId="93" xr:uid="{00000000-0005-0000-0000-0000B9000000}"/>
    <cellStyle name="Comma 2 6 3 2 2" xfId="314" xr:uid="{00000000-0005-0000-0000-0000BA000000}"/>
    <cellStyle name="Comma 2 6 3 2 3" xfId="388" xr:uid="{00000000-0005-0000-0000-0000BB000000}"/>
    <cellStyle name="Comma 2 6 3 3" xfId="282" xr:uid="{00000000-0005-0000-0000-0000BC000000}"/>
    <cellStyle name="Comma 2 6 3 4" xfId="356" xr:uid="{00000000-0005-0000-0000-0000BD000000}"/>
    <cellStyle name="Comma 2 6 4" xfId="75" xr:uid="{00000000-0005-0000-0000-0000BE000000}"/>
    <cellStyle name="Comma 2 6 4 2" xfId="296" xr:uid="{00000000-0005-0000-0000-0000BF000000}"/>
    <cellStyle name="Comma 2 6 4 3" xfId="370" xr:uid="{00000000-0005-0000-0000-0000C0000000}"/>
    <cellStyle name="Comma 2 6 5" xfId="264" xr:uid="{00000000-0005-0000-0000-0000C1000000}"/>
    <cellStyle name="Comma 2 6 6" xfId="338" xr:uid="{00000000-0005-0000-0000-0000C2000000}"/>
    <cellStyle name="Comma 2 7" xfId="51" xr:uid="{00000000-0005-0000-0000-0000C3000000}"/>
    <cellStyle name="Comma 2 8" xfId="172" xr:uid="{00000000-0005-0000-0000-0000C4000000}"/>
    <cellStyle name="Comma 3" xfId="16" xr:uid="{00000000-0005-0000-0000-0000C5000000}"/>
    <cellStyle name="Comma 3 2" xfId="55" xr:uid="{00000000-0005-0000-0000-0000C6000000}"/>
    <cellStyle name="Comma 3 2 2" xfId="178" xr:uid="{00000000-0005-0000-0000-0000C7000000}"/>
    <cellStyle name="Comma 3 2 2 2" xfId="231" xr:uid="{00000000-0005-0000-0000-0000C8000000}"/>
    <cellStyle name="Comma 3 2 3" xfId="177" xr:uid="{00000000-0005-0000-0000-0000C9000000}"/>
    <cellStyle name="Comma 3 3" xfId="230" xr:uid="{00000000-0005-0000-0000-0000CA000000}"/>
    <cellStyle name="Comma 3 4" xfId="176" xr:uid="{00000000-0005-0000-0000-0000CB000000}"/>
    <cellStyle name="Comma 4" xfId="26" xr:uid="{00000000-0005-0000-0000-0000CC000000}"/>
    <cellStyle name="Comma 4 2" xfId="35" xr:uid="{00000000-0005-0000-0000-0000CD000000}"/>
    <cellStyle name="Comma 4 2 2" xfId="63" xr:uid="{00000000-0005-0000-0000-0000CE000000}"/>
    <cellStyle name="Comma 4 2 2 2" xfId="233" xr:uid="{00000000-0005-0000-0000-0000CF000000}"/>
    <cellStyle name="Comma 4 2 3" xfId="180" xr:uid="{00000000-0005-0000-0000-0000D0000000}"/>
    <cellStyle name="Comma 4 3" xfId="60" xr:uid="{00000000-0005-0000-0000-0000D1000000}"/>
    <cellStyle name="Comma 4 3 2" xfId="232" xr:uid="{00000000-0005-0000-0000-0000D2000000}"/>
    <cellStyle name="Comma 4 3 3" xfId="181" xr:uid="{00000000-0005-0000-0000-0000D3000000}"/>
    <cellStyle name="Comma 4 4" xfId="179" xr:uid="{00000000-0005-0000-0000-0000D4000000}"/>
    <cellStyle name="Comma 5" xfId="38" xr:uid="{00000000-0005-0000-0000-0000D5000000}"/>
    <cellStyle name="Comma 5 2" xfId="183" xr:uid="{00000000-0005-0000-0000-0000D6000000}"/>
    <cellStyle name="Comma 5 2 2" xfId="234" xr:uid="{00000000-0005-0000-0000-0000D7000000}"/>
    <cellStyle name="Comma 5 3" xfId="182" xr:uid="{00000000-0005-0000-0000-0000D8000000}"/>
    <cellStyle name="Comma 6" xfId="106" xr:uid="{00000000-0005-0000-0000-0000D9000000}"/>
    <cellStyle name="Comma 6 2" xfId="185" xr:uid="{00000000-0005-0000-0000-0000DA000000}"/>
    <cellStyle name="Comma 6 3" xfId="239" xr:uid="{00000000-0005-0000-0000-0000DB000000}"/>
    <cellStyle name="Comma 6 4" xfId="184" xr:uid="{00000000-0005-0000-0000-0000DC000000}"/>
    <cellStyle name="Comma 6 5" xfId="327" xr:uid="{00000000-0005-0000-0000-0000DD000000}"/>
    <cellStyle name="Comma 6 6" xfId="401" xr:uid="{00000000-0005-0000-0000-0000DE000000}"/>
    <cellStyle name="Comma 7" xfId="108" xr:uid="{00000000-0005-0000-0000-0000DF000000}"/>
    <cellStyle name="Comma 7 2" xfId="186" xr:uid="{00000000-0005-0000-0000-0000E0000000}"/>
    <cellStyle name="Comma 7 3" xfId="329" xr:uid="{00000000-0005-0000-0000-0000E1000000}"/>
    <cellStyle name="Comma 7 4" xfId="403" xr:uid="{00000000-0005-0000-0000-0000E2000000}"/>
    <cellStyle name="Comma 8" xfId="187" xr:uid="{00000000-0005-0000-0000-0000E3000000}"/>
    <cellStyle name="Comma 8 2" xfId="188" xr:uid="{00000000-0005-0000-0000-0000E4000000}"/>
    <cellStyle name="Comma 9" xfId="241" xr:uid="{00000000-0005-0000-0000-0000E5000000}"/>
    <cellStyle name="Explanatory Text" xfId="121" builtinId="53" customBuiltin="1"/>
    <cellStyle name="Explanatory Text 2" xfId="189" xr:uid="{00000000-0005-0000-0000-0000E7000000}"/>
    <cellStyle name="Good" xfId="113" builtinId="26" customBuiltin="1"/>
    <cellStyle name="Good 2" xfId="190" xr:uid="{00000000-0005-0000-0000-0000E9000000}"/>
    <cellStyle name="Heading 1" xfId="109" builtinId="16" customBuiltin="1"/>
    <cellStyle name="Heading 1 2" xfId="191" xr:uid="{00000000-0005-0000-0000-0000EB000000}"/>
    <cellStyle name="Heading 2" xfId="110" builtinId="17" customBuiltin="1"/>
    <cellStyle name="Heading 2 2" xfId="192" xr:uid="{00000000-0005-0000-0000-0000ED000000}"/>
    <cellStyle name="Heading 3" xfId="111" builtinId="18" customBuiltin="1"/>
    <cellStyle name="Heading 3 2" xfId="193" xr:uid="{00000000-0005-0000-0000-0000EF000000}"/>
    <cellStyle name="Heading 4" xfId="112" builtinId="19" customBuiltin="1"/>
    <cellStyle name="Heading 4 2" xfId="194" xr:uid="{00000000-0005-0000-0000-0000F1000000}"/>
    <cellStyle name="Hyperlink 2" xfId="27" xr:uid="{00000000-0005-0000-0000-0000F2000000}"/>
    <cellStyle name="Input" xfId="115" builtinId="20" customBuiltin="1"/>
    <cellStyle name="Input 2" xfId="195" xr:uid="{00000000-0005-0000-0000-0000F4000000}"/>
    <cellStyle name="Linked Cell" xfId="118" builtinId="24" customBuiltin="1"/>
    <cellStyle name="Linked Cell 2" xfId="196" xr:uid="{00000000-0005-0000-0000-0000F6000000}"/>
    <cellStyle name="Neutral 2" xfId="197" xr:uid="{00000000-0005-0000-0000-0000F7000000}"/>
    <cellStyle name="Neutral 2 2" xfId="198" xr:uid="{00000000-0005-0000-0000-0000F8000000}"/>
    <cellStyle name="Neutral 3" xfId="199" xr:uid="{00000000-0005-0000-0000-0000F9000000}"/>
    <cellStyle name="Neutral 4" xfId="200" xr:uid="{00000000-0005-0000-0000-0000FA000000}"/>
    <cellStyle name="Neutral 5" xfId="248" xr:uid="{00000000-0005-0000-0000-0000FB000000}"/>
    <cellStyle name="Normal" xfId="0" builtinId="0"/>
    <cellStyle name="Normal 10" xfId="201" xr:uid="{00000000-0005-0000-0000-0000FD000000}"/>
    <cellStyle name="Normal 11" xfId="202" xr:uid="{00000000-0005-0000-0000-0000FE000000}"/>
    <cellStyle name="Normal 12" xfId="240" xr:uid="{00000000-0005-0000-0000-0000FF000000}"/>
    <cellStyle name="Normal 13" xfId="242" xr:uid="{00000000-0005-0000-0000-000000010000}"/>
    <cellStyle name="Normal 14" xfId="255" xr:uid="{00000000-0005-0000-0000-000001010000}"/>
    <cellStyle name="Normal 15" xfId="141" xr:uid="{00000000-0005-0000-0000-000002010000}"/>
    <cellStyle name="Normal 16" xfId="330" xr:uid="{00000000-0005-0000-0000-000003010000}"/>
    <cellStyle name="Normal 2" xfId="1" xr:uid="{00000000-0005-0000-0000-000004010000}"/>
    <cellStyle name="Normal 2 2" xfId="14" xr:uid="{00000000-0005-0000-0000-000005010000}"/>
    <cellStyle name="Normal 2 2 2" xfId="19" xr:uid="{00000000-0005-0000-0000-000006010000}"/>
    <cellStyle name="Normal 2 2 2 2" xfId="235" xr:uid="{00000000-0005-0000-0000-000007010000}"/>
    <cellStyle name="Normal 2 2 3" xfId="21" xr:uid="{00000000-0005-0000-0000-000008010000}"/>
    <cellStyle name="Normal 2 2 4" xfId="204" xr:uid="{00000000-0005-0000-0000-000009010000}"/>
    <cellStyle name="Normal 2 3" xfId="11" xr:uid="{00000000-0005-0000-0000-00000A010000}"/>
    <cellStyle name="Normal 2 3 2" xfId="205" xr:uid="{00000000-0005-0000-0000-00000B010000}"/>
    <cellStyle name="Normal 2 4" xfId="203" xr:uid="{00000000-0005-0000-0000-00000C010000}"/>
    <cellStyle name="Normal 2 5" xfId="331" xr:uid="{00000000-0005-0000-0000-00000D010000}"/>
    <cellStyle name="Normal 2_3.Havelvacner_N1_12 23.01.2018" xfId="206" xr:uid="{00000000-0005-0000-0000-00000E010000}"/>
    <cellStyle name="Normal 3" xfId="3" xr:uid="{00000000-0005-0000-0000-00000F010000}"/>
    <cellStyle name="Normal 3 2" xfId="208" xr:uid="{00000000-0005-0000-0000-000010010000}"/>
    <cellStyle name="Normal 3 3" xfId="207" xr:uid="{00000000-0005-0000-0000-000011010000}"/>
    <cellStyle name="Normal 3_HavelvacN2axjusakN3" xfId="209" xr:uid="{00000000-0005-0000-0000-000012010000}"/>
    <cellStyle name="Normal 4" xfId="9" xr:uid="{00000000-0005-0000-0000-000013010000}"/>
    <cellStyle name="Normal 4 10" xfId="332" xr:uid="{00000000-0005-0000-0000-000014010000}"/>
    <cellStyle name="Normal 4 2" xfId="17" xr:uid="{00000000-0005-0000-0000-000015010000}"/>
    <cellStyle name="Normal 4 2 2" xfId="32" xr:uid="{00000000-0005-0000-0000-000016010000}"/>
    <cellStyle name="Normal 4 2 2 2" xfId="49" xr:uid="{00000000-0005-0000-0000-000017010000}"/>
    <cellStyle name="Normal 4 2 2 2 2" xfId="89" xr:uid="{00000000-0005-0000-0000-000018010000}"/>
    <cellStyle name="Normal 4 2 2 2 2 2" xfId="310" xr:uid="{00000000-0005-0000-0000-000019010000}"/>
    <cellStyle name="Normal 4 2 2 2 2 3" xfId="384" xr:uid="{00000000-0005-0000-0000-00001A010000}"/>
    <cellStyle name="Normal 4 2 2 2 3" xfId="278" xr:uid="{00000000-0005-0000-0000-00001B010000}"/>
    <cellStyle name="Normal 4 2 2 2 4" xfId="352" xr:uid="{00000000-0005-0000-0000-00001C010000}"/>
    <cellStyle name="Normal 4 2 2 3" xfId="78" xr:uid="{00000000-0005-0000-0000-00001D010000}"/>
    <cellStyle name="Normal 4 2 2 3 2" xfId="299" xr:uid="{00000000-0005-0000-0000-00001E010000}"/>
    <cellStyle name="Normal 4 2 2 3 3" xfId="373" xr:uid="{00000000-0005-0000-0000-00001F010000}"/>
    <cellStyle name="Normal 4 2 2 4" xfId="236" xr:uid="{00000000-0005-0000-0000-000020010000}"/>
    <cellStyle name="Normal 4 2 2 5" xfId="267" xr:uid="{00000000-0005-0000-0000-000021010000}"/>
    <cellStyle name="Normal 4 2 2 6" xfId="341" xr:uid="{00000000-0005-0000-0000-000022010000}"/>
    <cellStyle name="Normal 4 2 3" xfId="43" xr:uid="{00000000-0005-0000-0000-000023010000}"/>
    <cellStyle name="Normal 4 2 3 2" xfId="83" xr:uid="{00000000-0005-0000-0000-000024010000}"/>
    <cellStyle name="Normal 4 2 3 2 2" xfId="304" xr:uid="{00000000-0005-0000-0000-000025010000}"/>
    <cellStyle name="Normal 4 2 3 2 3" xfId="378" xr:uid="{00000000-0005-0000-0000-000026010000}"/>
    <cellStyle name="Normal 4 2 3 3" xfId="272" xr:uid="{00000000-0005-0000-0000-000027010000}"/>
    <cellStyle name="Normal 4 2 3 4" xfId="346" xr:uid="{00000000-0005-0000-0000-000028010000}"/>
    <cellStyle name="Normal 4 2 4" xfId="72" xr:uid="{00000000-0005-0000-0000-000029010000}"/>
    <cellStyle name="Normal 4 2 4 2" xfId="293" xr:uid="{00000000-0005-0000-0000-00002A010000}"/>
    <cellStyle name="Normal 4 2 4 3" xfId="367" xr:uid="{00000000-0005-0000-0000-00002B010000}"/>
    <cellStyle name="Normal 4 2 5" xfId="211" xr:uid="{00000000-0005-0000-0000-00002C010000}"/>
    <cellStyle name="Normal 4 2 6" xfId="261" xr:uid="{00000000-0005-0000-0000-00002D010000}"/>
    <cellStyle name="Normal 4 2 7" xfId="335" xr:uid="{00000000-0005-0000-0000-00002E010000}"/>
    <cellStyle name="Normal 4 3" xfId="23" xr:uid="{00000000-0005-0000-0000-00002F010000}"/>
    <cellStyle name="Normal 4 3 2" xfId="45" xr:uid="{00000000-0005-0000-0000-000030010000}"/>
    <cellStyle name="Normal 4 3 2 2" xfId="85" xr:uid="{00000000-0005-0000-0000-000031010000}"/>
    <cellStyle name="Normal 4 3 2 2 2" xfId="306" xr:uid="{00000000-0005-0000-0000-000032010000}"/>
    <cellStyle name="Normal 4 3 2 2 3" xfId="380" xr:uid="{00000000-0005-0000-0000-000033010000}"/>
    <cellStyle name="Normal 4 3 2 3" xfId="274" xr:uid="{00000000-0005-0000-0000-000034010000}"/>
    <cellStyle name="Normal 4 3 2 4" xfId="348" xr:uid="{00000000-0005-0000-0000-000035010000}"/>
    <cellStyle name="Normal 4 3 3" xfId="74" xr:uid="{00000000-0005-0000-0000-000036010000}"/>
    <cellStyle name="Normal 4 3 3 2" xfId="295" xr:uid="{00000000-0005-0000-0000-000037010000}"/>
    <cellStyle name="Normal 4 3 3 3" xfId="369" xr:uid="{00000000-0005-0000-0000-000038010000}"/>
    <cellStyle name="Normal 4 3 4" xfId="212" xr:uid="{00000000-0005-0000-0000-000039010000}"/>
    <cellStyle name="Normal 4 3 5" xfId="263" xr:uid="{00000000-0005-0000-0000-00003A010000}"/>
    <cellStyle name="Normal 4 3 6" xfId="337" xr:uid="{00000000-0005-0000-0000-00003B010000}"/>
    <cellStyle name="Normal 4 4" xfId="28" xr:uid="{00000000-0005-0000-0000-00003C010000}"/>
    <cellStyle name="Normal 4 5" xfId="40" xr:uid="{00000000-0005-0000-0000-00003D010000}"/>
    <cellStyle name="Normal 4 5 2" xfId="80" xr:uid="{00000000-0005-0000-0000-00003E010000}"/>
    <cellStyle name="Normal 4 5 2 2" xfId="301" xr:uid="{00000000-0005-0000-0000-00003F010000}"/>
    <cellStyle name="Normal 4 5 2 3" xfId="375" xr:uid="{00000000-0005-0000-0000-000040010000}"/>
    <cellStyle name="Normal 4 5 3" xfId="269" xr:uid="{00000000-0005-0000-0000-000041010000}"/>
    <cellStyle name="Normal 4 5 4" xfId="343" xr:uid="{00000000-0005-0000-0000-000042010000}"/>
    <cellStyle name="Normal 4 6" xfId="69" xr:uid="{00000000-0005-0000-0000-000043010000}"/>
    <cellStyle name="Normal 4 6 2" xfId="290" xr:uid="{00000000-0005-0000-0000-000044010000}"/>
    <cellStyle name="Normal 4 6 3" xfId="364" xr:uid="{00000000-0005-0000-0000-000045010000}"/>
    <cellStyle name="Normal 4 7" xfId="101" xr:uid="{00000000-0005-0000-0000-000046010000}"/>
    <cellStyle name="Normal 4 7 2" xfId="322" xr:uid="{00000000-0005-0000-0000-000047010000}"/>
    <cellStyle name="Normal 4 7 3" xfId="396" xr:uid="{00000000-0005-0000-0000-000048010000}"/>
    <cellStyle name="Normal 4 8" xfId="210" xr:uid="{00000000-0005-0000-0000-000049010000}"/>
    <cellStyle name="Normal 4 9" xfId="258" xr:uid="{00000000-0005-0000-0000-00004A010000}"/>
    <cellStyle name="Normal 5" xfId="7" xr:uid="{00000000-0005-0000-0000-00004B010000}"/>
    <cellStyle name="Normal 5 2" xfId="13" xr:uid="{00000000-0005-0000-0000-00004C010000}"/>
    <cellStyle name="Normal 5 2 2" xfId="214" xr:uid="{00000000-0005-0000-0000-00004D010000}"/>
    <cellStyle name="Normal 5 3" xfId="238" xr:uid="{00000000-0005-0000-0000-00004E010000}"/>
    <cellStyle name="Normal 5 4" xfId="213" xr:uid="{00000000-0005-0000-0000-00004F010000}"/>
    <cellStyle name="Normal 6" xfId="10" xr:uid="{00000000-0005-0000-0000-000050010000}"/>
    <cellStyle name="Normal 6 2" xfId="30" xr:uid="{00000000-0005-0000-0000-000051010000}"/>
    <cellStyle name="Normal 6 2 2" xfId="47" xr:uid="{00000000-0005-0000-0000-000052010000}"/>
    <cellStyle name="Normal 6 2 2 2" xfId="87" xr:uid="{00000000-0005-0000-0000-000053010000}"/>
    <cellStyle name="Normal 6 2 2 2 2" xfId="308" xr:uid="{00000000-0005-0000-0000-000054010000}"/>
    <cellStyle name="Normal 6 2 2 2 3" xfId="382" xr:uid="{00000000-0005-0000-0000-000055010000}"/>
    <cellStyle name="Normal 6 2 2 3" xfId="276" xr:uid="{00000000-0005-0000-0000-000056010000}"/>
    <cellStyle name="Normal 6 2 2 4" xfId="350" xr:uid="{00000000-0005-0000-0000-000057010000}"/>
    <cellStyle name="Normal 6 2 3" xfId="76" xr:uid="{00000000-0005-0000-0000-000058010000}"/>
    <cellStyle name="Normal 6 2 3 2" xfId="297" xr:uid="{00000000-0005-0000-0000-000059010000}"/>
    <cellStyle name="Normal 6 2 3 3" xfId="371" xr:uid="{00000000-0005-0000-0000-00005A010000}"/>
    <cellStyle name="Normal 6 2 4" xfId="265" xr:uid="{00000000-0005-0000-0000-00005B010000}"/>
    <cellStyle name="Normal 6 2 5" xfId="339" xr:uid="{00000000-0005-0000-0000-00005C010000}"/>
    <cellStyle name="Normal 6 3" xfId="41" xr:uid="{00000000-0005-0000-0000-00005D010000}"/>
    <cellStyle name="Normal 6 3 2" xfId="81" xr:uid="{00000000-0005-0000-0000-00005E010000}"/>
    <cellStyle name="Normal 6 3 2 2" xfId="302" xr:uid="{00000000-0005-0000-0000-00005F010000}"/>
    <cellStyle name="Normal 6 3 2 3" xfId="376" xr:uid="{00000000-0005-0000-0000-000060010000}"/>
    <cellStyle name="Normal 6 3 3" xfId="270" xr:uid="{00000000-0005-0000-0000-000061010000}"/>
    <cellStyle name="Normal 6 3 4" xfId="344" xr:uid="{00000000-0005-0000-0000-000062010000}"/>
    <cellStyle name="Normal 6 4" xfId="70" xr:uid="{00000000-0005-0000-0000-000063010000}"/>
    <cellStyle name="Normal 6 4 2" xfId="291" xr:uid="{00000000-0005-0000-0000-000064010000}"/>
    <cellStyle name="Normal 6 4 3" xfId="365" xr:uid="{00000000-0005-0000-0000-000065010000}"/>
    <cellStyle name="Normal 6 5" xfId="102" xr:uid="{00000000-0005-0000-0000-000066010000}"/>
    <cellStyle name="Normal 6 5 2" xfId="323" xr:uid="{00000000-0005-0000-0000-000067010000}"/>
    <cellStyle name="Normal 6 5 3" xfId="397" xr:uid="{00000000-0005-0000-0000-000068010000}"/>
    <cellStyle name="Normal 6 6" xfId="215" xr:uid="{00000000-0005-0000-0000-000069010000}"/>
    <cellStyle name="Normal 6 7" xfId="259" xr:uid="{00000000-0005-0000-0000-00006A010000}"/>
    <cellStyle name="Normal 6 8" xfId="333" xr:uid="{00000000-0005-0000-0000-00006B010000}"/>
    <cellStyle name="Normal 7" xfId="25" xr:uid="{00000000-0005-0000-0000-00006C010000}"/>
    <cellStyle name="Normal 7 2" xfId="34" xr:uid="{00000000-0005-0000-0000-00006D010000}"/>
    <cellStyle name="Normal 7 3" xfId="216" xr:uid="{00000000-0005-0000-0000-00006E010000}"/>
    <cellStyle name="Normal 8" xfId="105" xr:uid="{00000000-0005-0000-0000-00006F010000}"/>
    <cellStyle name="Normal 8 2" xfId="217" xr:uid="{00000000-0005-0000-0000-000070010000}"/>
    <cellStyle name="Normal 8 3" xfId="326" xr:uid="{00000000-0005-0000-0000-000071010000}"/>
    <cellStyle name="Normal 8 4" xfId="400" xr:uid="{00000000-0005-0000-0000-000072010000}"/>
    <cellStyle name="Normal 9" xfId="107" xr:uid="{00000000-0005-0000-0000-000073010000}"/>
    <cellStyle name="Normal 9 2" xfId="218" xr:uid="{00000000-0005-0000-0000-000074010000}"/>
    <cellStyle name="Normal 9 3" xfId="328" xr:uid="{00000000-0005-0000-0000-000075010000}"/>
    <cellStyle name="Normal 9 4" xfId="402" xr:uid="{00000000-0005-0000-0000-000076010000}"/>
    <cellStyle name="Note 2" xfId="219" xr:uid="{00000000-0005-0000-0000-000077010000}"/>
    <cellStyle name="Note 3" xfId="257" xr:uid="{00000000-0005-0000-0000-000078010000}"/>
    <cellStyle name="Output" xfId="116" builtinId="21" customBuiltin="1"/>
    <cellStyle name="Output 2" xfId="220" xr:uid="{00000000-0005-0000-0000-00007A010000}"/>
    <cellStyle name="Percent 2" xfId="2" xr:uid="{00000000-0005-0000-0000-00007C010000}"/>
    <cellStyle name="Percent 2 2" xfId="8" xr:uid="{00000000-0005-0000-0000-00007D010000}"/>
    <cellStyle name="Percent 2 2 2" xfId="237" xr:uid="{00000000-0005-0000-0000-00007E010000}"/>
    <cellStyle name="Percent 2 2 3" xfId="222" xr:uid="{00000000-0005-0000-0000-00007F010000}"/>
    <cellStyle name="Percent 2 3" xfId="244" xr:uid="{00000000-0005-0000-0000-000080010000}"/>
    <cellStyle name="Percent 2 4" xfId="221" xr:uid="{00000000-0005-0000-0000-000081010000}"/>
    <cellStyle name="Percent 3" xfId="29" xr:uid="{00000000-0005-0000-0000-000082010000}"/>
    <cellStyle name="Percent 3 2" xfId="36" xr:uid="{00000000-0005-0000-0000-000083010000}"/>
    <cellStyle name="RowLevel_1_N6+artabyuje" xfId="223" xr:uid="{00000000-0005-0000-0000-000084010000}"/>
    <cellStyle name="SN_241" xfId="6" xr:uid="{00000000-0005-0000-0000-000085010000}"/>
    <cellStyle name="Style 1" xfId="39" xr:uid="{00000000-0005-0000-0000-000086010000}"/>
    <cellStyle name="Style 1 2" xfId="224" xr:uid="{00000000-0005-0000-0000-000087010000}"/>
    <cellStyle name="Title 2" xfId="225" xr:uid="{00000000-0005-0000-0000-000088010000}"/>
    <cellStyle name="Title 3" xfId="247" xr:uid="{00000000-0005-0000-0000-000089010000}"/>
    <cellStyle name="Total" xfId="122" builtinId="25" customBuiltin="1"/>
    <cellStyle name="Total 2" xfId="226" xr:uid="{00000000-0005-0000-0000-00008B010000}"/>
    <cellStyle name="Warning Text" xfId="120" builtinId="11" customBuiltin="1"/>
    <cellStyle name="Warning Text 2" xfId="227" xr:uid="{00000000-0005-0000-0000-00008D010000}"/>
    <cellStyle name="Обычный 2" xfId="104" xr:uid="{00000000-0005-0000-0000-00008E010000}"/>
    <cellStyle name="Обычный 2 2" xfId="325" xr:uid="{00000000-0005-0000-0000-00008F010000}"/>
    <cellStyle name="Обычный 2 3" xfId="399" xr:uid="{00000000-0005-0000-0000-000090010000}"/>
    <cellStyle name="Стиль 1" xfId="37" xr:uid="{00000000-0005-0000-0000-000091010000}"/>
    <cellStyle name="Финансовый 2" xfId="22" xr:uid="{00000000-0005-0000-0000-000092010000}"/>
    <cellStyle name="Финансовый 2 2" xfId="58" xr:uid="{00000000-0005-0000-0000-000093010000}"/>
    <cellStyle name="Финансовый 3" xfId="52" xr:uid="{00000000-0005-0000-0000-00009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4"/>
  <sheetViews>
    <sheetView tabSelected="1" workbookViewId="0">
      <selection activeCell="B8" sqref="B8:C8"/>
    </sheetView>
  </sheetViews>
  <sheetFormatPr defaultRowHeight="14.25"/>
  <cols>
    <col min="1" max="1" width="4" style="2" customWidth="1"/>
    <col min="2" max="2" width="42.28515625" style="2" customWidth="1"/>
    <col min="3" max="3" width="133.140625" style="2" customWidth="1"/>
    <col min="4" max="16384" width="9.140625" style="2"/>
  </cols>
  <sheetData>
    <row r="1" spans="2:3">
      <c r="B1" s="1" t="s">
        <v>1</v>
      </c>
    </row>
    <row r="2" spans="2:3" ht="15" thickBot="1">
      <c r="B2" s="1"/>
    </row>
    <row r="3" spans="2:3" ht="15" thickBot="1">
      <c r="B3" s="3" t="s">
        <v>125</v>
      </c>
      <c r="C3" s="4" t="s">
        <v>45</v>
      </c>
    </row>
    <row r="4" spans="2:3">
      <c r="B4" s="5"/>
      <c r="C4" s="5"/>
    </row>
    <row r="5" spans="2:3">
      <c r="B5" s="1" t="s">
        <v>126</v>
      </c>
    </row>
    <row r="6" spans="2:3">
      <c r="B6" s="1"/>
    </row>
    <row r="7" spans="2:3">
      <c r="B7" s="312" t="s">
        <v>127</v>
      </c>
      <c r="C7" s="312"/>
    </row>
    <row r="8" spans="2:3" ht="220.5" customHeight="1">
      <c r="B8" s="315" t="s">
        <v>382</v>
      </c>
      <c r="C8" s="316"/>
    </row>
    <row r="9" spans="2:3">
      <c r="B9" s="312" t="s">
        <v>128</v>
      </c>
      <c r="C9" s="312"/>
    </row>
    <row r="10" spans="2:3" ht="49.5" customHeight="1">
      <c r="B10" s="314" t="s">
        <v>129</v>
      </c>
      <c r="C10" s="314"/>
    </row>
    <row r="11" spans="2:3">
      <c r="B11" s="312" t="s">
        <v>294</v>
      </c>
      <c r="C11" s="312"/>
    </row>
    <row r="12" spans="2:3" ht="149.25" customHeight="1">
      <c r="B12" s="314" t="s">
        <v>303</v>
      </c>
      <c r="C12" s="314"/>
    </row>
    <row r="13" spans="2:3">
      <c r="B13" s="312" t="s">
        <v>130</v>
      </c>
      <c r="C13" s="312"/>
    </row>
    <row r="14" spans="2:3" ht="49.5" customHeight="1">
      <c r="B14" s="313" t="s">
        <v>304</v>
      </c>
      <c r="C14" s="313"/>
    </row>
  </sheetData>
  <mergeCells count="8">
    <mergeCell ref="B13:C13"/>
    <mergeCell ref="B14:C14"/>
    <mergeCell ref="B7:C7"/>
    <mergeCell ref="B9:C9"/>
    <mergeCell ref="B11:C11"/>
    <mergeCell ref="B12:C12"/>
    <mergeCell ref="B10:C10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L270"/>
  <sheetViews>
    <sheetView zoomScaleNormal="100" workbookViewId="0">
      <pane ySplit="10" topLeftCell="A236" activePane="bottomLeft" state="frozen"/>
      <selection pane="bottomLeft" activeCell="D250" sqref="D250"/>
    </sheetView>
  </sheetViews>
  <sheetFormatPr defaultRowHeight="14.25"/>
  <cols>
    <col min="1" max="1" width="4" style="10" customWidth="1"/>
    <col min="2" max="2" width="14" style="10" customWidth="1"/>
    <col min="3" max="3" width="15.85546875" style="10" customWidth="1"/>
    <col min="4" max="4" width="50.7109375" style="10" customWidth="1"/>
    <col min="5" max="5" width="16.5703125" style="12" customWidth="1"/>
    <col min="6" max="6" width="18" style="12" customWidth="1"/>
    <col min="7" max="7" width="17.42578125" style="12" customWidth="1"/>
    <col min="8" max="8" width="17.85546875" style="12" customWidth="1"/>
    <col min="9" max="9" width="16" style="12" customWidth="1"/>
    <col min="10" max="10" width="16.85546875" style="12" customWidth="1"/>
    <col min="11" max="11" width="16" style="12" customWidth="1"/>
    <col min="12" max="12" width="16.85546875" style="12" customWidth="1"/>
    <col min="13" max="16384" width="9.140625" style="10"/>
  </cols>
  <sheetData>
    <row r="2" spans="2:12">
      <c r="B2" s="6" t="s">
        <v>1</v>
      </c>
      <c r="C2" s="7"/>
      <c r="D2" s="8"/>
      <c r="E2" s="9"/>
      <c r="F2" s="9"/>
      <c r="G2" s="9"/>
      <c r="H2" s="9"/>
      <c r="I2" s="9"/>
      <c r="J2" s="9"/>
      <c r="K2" s="9"/>
      <c r="L2" s="9"/>
    </row>
    <row r="3" spans="2:12">
      <c r="B3" s="6"/>
      <c r="C3" s="7"/>
      <c r="D3" s="7"/>
      <c r="E3" s="9"/>
      <c r="F3" s="9"/>
      <c r="G3" s="9"/>
      <c r="H3" s="9"/>
      <c r="I3" s="9"/>
      <c r="J3" s="9"/>
      <c r="K3" s="9"/>
      <c r="L3" s="9"/>
    </row>
    <row r="4" spans="2:12">
      <c r="B4" s="388" t="s">
        <v>2</v>
      </c>
      <c r="C4" s="389"/>
      <c r="D4" s="11" t="s">
        <v>44</v>
      </c>
      <c r="F4" s="9"/>
      <c r="G4" s="9"/>
      <c r="H4" s="9"/>
      <c r="I4" s="9"/>
      <c r="J4" s="9"/>
      <c r="K4" s="9"/>
      <c r="L4" s="9"/>
    </row>
    <row r="5" spans="2:12">
      <c r="B5" s="7"/>
      <c r="C5" s="7"/>
      <c r="D5" s="7"/>
      <c r="E5" s="9"/>
      <c r="F5" s="9"/>
      <c r="G5" s="9"/>
      <c r="H5" s="9"/>
      <c r="I5" s="9"/>
      <c r="J5" s="9"/>
      <c r="K5" s="9"/>
      <c r="L5" s="9"/>
    </row>
    <row r="6" spans="2:12">
      <c r="B6" s="6" t="s">
        <v>3</v>
      </c>
      <c r="C6" s="7"/>
      <c r="D6" s="7"/>
      <c r="E6" s="9"/>
      <c r="F6" s="9"/>
      <c r="G6" s="9"/>
      <c r="H6" s="9"/>
      <c r="I6" s="9"/>
      <c r="J6" s="9"/>
      <c r="K6" s="9"/>
      <c r="L6" s="9"/>
    </row>
    <row r="7" spans="2:12">
      <c r="B7" s="6"/>
      <c r="C7" s="7"/>
      <c r="D7" s="7"/>
      <c r="E7" s="9"/>
      <c r="F7" s="9"/>
      <c r="G7" s="9"/>
      <c r="H7" s="9"/>
      <c r="I7" s="9"/>
      <c r="J7" s="9"/>
      <c r="K7" s="9"/>
      <c r="L7" s="9"/>
    </row>
    <row r="8" spans="2:12" ht="15" customHeight="1">
      <c r="B8" s="13" t="s">
        <v>34</v>
      </c>
      <c r="C8" s="14"/>
      <c r="D8" s="15" t="s">
        <v>35</v>
      </c>
      <c r="E8" s="16" t="s">
        <v>280</v>
      </c>
      <c r="F8" s="16" t="s">
        <v>281</v>
      </c>
      <c r="G8" s="17" t="s">
        <v>282</v>
      </c>
      <c r="H8" s="17" t="s">
        <v>283</v>
      </c>
      <c r="I8" s="17" t="s">
        <v>284</v>
      </c>
      <c r="J8" s="16" t="s">
        <v>285</v>
      </c>
      <c r="K8" s="17" t="s">
        <v>301</v>
      </c>
      <c r="L8" s="16" t="s">
        <v>286</v>
      </c>
    </row>
    <row r="9" spans="2:12">
      <c r="B9" s="18"/>
      <c r="C9" s="19"/>
      <c r="D9" s="20"/>
      <c r="E9" s="21" t="s">
        <v>36</v>
      </c>
      <c r="F9" s="21" t="s">
        <v>36</v>
      </c>
      <c r="G9" s="22" t="s">
        <v>36</v>
      </c>
      <c r="H9" s="22" t="s">
        <v>36</v>
      </c>
      <c r="I9" s="22" t="s">
        <v>36</v>
      </c>
      <c r="J9" s="21" t="s">
        <v>36</v>
      </c>
      <c r="K9" s="22" t="s">
        <v>36</v>
      </c>
      <c r="L9" s="21" t="s">
        <v>36</v>
      </c>
    </row>
    <row r="10" spans="2:12">
      <c r="B10" s="23" t="s">
        <v>45</v>
      </c>
      <c r="C10" s="24"/>
      <c r="D10" s="25"/>
      <c r="E10" s="26"/>
      <c r="F10" s="26"/>
      <c r="G10" s="26"/>
      <c r="H10" s="26"/>
      <c r="I10" s="26"/>
      <c r="J10" s="26"/>
      <c r="K10" s="26"/>
      <c r="L10" s="26"/>
    </row>
    <row r="11" spans="2:12">
      <c r="B11" s="335" t="s">
        <v>10</v>
      </c>
      <c r="C11" s="336"/>
      <c r="D11" s="336"/>
      <c r="E11" s="336"/>
      <c r="F11" s="336"/>
      <c r="G11" s="336"/>
      <c r="H11" s="336"/>
      <c r="I11" s="336"/>
      <c r="J11" s="336"/>
      <c r="K11" s="336"/>
      <c r="L11" s="336"/>
    </row>
    <row r="12" spans="2:12">
      <c r="B12" s="41" t="s">
        <v>10</v>
      </c>
      <c r="C12" s="42"/>
      <c r="D12" s="30" t="s">
        <v>7</v>
      </c>
      <c r="E12" s="373"/>
      <c r="F12" s="374"/>
      <c r="G12" s="374"/>
      <c r="H12" s="374"/>
      <c r="I12" s="374"/>
      <c r="J12" s="374"/>
      <c r="K12" s="374"/>
      <c r="L12" s="374"/>
    </row>
    <row r="13" spans="2:12">
      <c r="B13" s="322">
        <v>1067</v>
      </c>
      <c r="C13" s="337"/>
      <c r="D13" s="28" t="s">
        <v>4</v>
      </c>
      <c r="E13" s="331">
        <f>E21+E27+E40</f>
        <v>28023.4</v>
      </c>
      <c r="F13" s="331">
        <f>F21+F27+F40</f>
        <v>1030803.4</v>
      </c>
      <c r="G13" s="331">
        <f t="shared" ref="G13:L13" si="0">G21+G27+G40</f>
        <v>482636</v>
      </c>
      <c r="H13" s="331">
        <f t="shared" si="0"/>
        <v>1316506</v>
      </c>
      <c r="I13" s="331">
        <f t="shared" si="0"/>
        <v>2082676</v>
      </c>
      <c r="J13" s="331">
        <f t="shared" si="0"/>
        <v>2489803.4</v>
      </c>
      <c r="K13" s="331">
        <f t="shared" si="0"/>
        <v>5308803.4000000004</v>
      </c>
      <c r="L13" s="331">
        <f t="shared" si="0"/>
        <v>13365803.4</v>
      </c>
    </row>
    <row r="14" spans="2:12" ht="25.5">
      <c r="B14" s="323"/>
      <c r="C14" s="338"/>
      <c r="D14" s="27" t="s">
        <v>47</v>
      </c>
      <c r="E14" s="330"/>
      <c r="F14" s="330"/>
      <c r="G14" s="330"/>
      <c r="H14" s="330"/>
      <c r="I14" s="330"/>
      <c r="J14" s="330"/>
      <c r="K14" s="330"/>
      <c r="L14" s="330"/>
    </row>
    <row r="15" spans="2:12">
      <c r="B15" s="323"/>
      <c r="C15" s="338"/>
      <c r="D15" s="28" t="s">
        <v>5</v>
      </c>
      <c r="E15" s="330"/>
      <c r="F15" s="330"/>
      <c r="G15" s="330"/>
      <c r="H15" s="330"/>
      <c r="I15" s="330"/>
      <c r="J15" s="330"/>
      <c r="K15" s="330"/>
      <c r="L15" s="330"/>
    </row>
    <row r="16" spans="2:12" ht="51">
      <c r="B16" s="323"/>
      <c r="C16" s="338"/>
      <c r="D16" s="27" t="s">
        <v>48</v>
      </c>
      <c r="E16" s="330"/>
      <c r="F16" s="330"/>
      <c r="G16" s="330"/>
      <c r="H16" s="330"/>
      <c r="I16" s="330"/>
      <c r="J16" s="330"/>
      <c r="K16" s="330"/>
      <c r="L16" s="330"/>
    </row>
    <row r="17" spans="2:12">
      <c r="B17" s="323"/>
      <c r="C17" s="338"/>
      <c r="D17" s="28" t="s">
        <v>6</v>
      </c>
      <c r="E17" s="330"/>
      <c r="F17" s="330"/>
      <c r="G17" s="330"/>
      <c r="H17" s="330"/>
      <c r="I17" s="330"/>
      <c r="J17" s="330"/>
      <c r="K17" s="330"/>
      <c r="L17" s="330"/>
    </row>
    <row r="18" spans="2:12" ht="63.75">
      <c r="B18" s="324"/>
      <c r="C18" s="339"/>
      <c r="D18" s="27" t="s">
        <v>49</v>
      </c>
      <c r="E18" s="333"/>
      <c r="F18" s="333"/>
      <c r="G18" s="333"/>
      <c r="H18" s="333"/>
      <c r="I18" s="333"/>
      <c r="J18" s="333"/>
      <c r="K18" s="333"/>
      <c r="L18" s="333"/>
    </row>
    <row r="19" spans="2:12" ht="15" customHeight="1">
      <c r="B19" s="334" t="s">
        <v>13</v>
      </c>
      <c r="C19" s="334"/>
      <c r="D19" s="334"/>
      <c r="E19" s="334"/>
      <c r="F19" s="334"/>
      <c r="G19" s="334"/>
      <c r="H19" s="334"/>
      <c r="I19" s="334"/>
      <c r="J19" s="334"/>
      <c r="K19" s="334"/>
      <c r="L19" s="334"/>
    </row>
    <row r="20" spans="2:12">
      <c r="B20" s="348"/>
      <c r="C20" s="348"/>
      <c r="D20" s="334" t="s">
        <v>11</v>
      </c>
      <c r="E20" s="334"/>
      <c r="F20" s="334"/>
      <c r="G20" s="334"/>
      <c r="H20" s="334"/>
      <c r="I20" s="334"/>
      <c r="J20" s="334"/>
      <c r="K20" s="334"/>
      <c r="L20" s="334"/>
    </row>
    <row r="21" spans="2:12">
      <c r="B21" s="319"/>
      <c r="C21" s="322">
        <v>11001</v>
      </c>
      <c r="D21" s="28" t="s">
        <v>7</v>
      </c>
      <c r="E21" s="331">
        <v>14123.4</v>
      </c>
      <c r="F21" s="331">
        <v>14123.4</v>
      </c>
      <c r="G21" s="331">
        <v>0</v>
      </c>
      <c r="H21" s="331">
        <v>0</v>
      </c>
      <c r="I21" s="331">
        <v>0</v>
      </c>
      <c r="J21" s="331">
        <v>14123.4</v>
      </c>
      <c r="K21" s="331">
        <v>14123.4</v>
      </c>
      <c r="L21" s="331">
        <v>14123.4</v>
      </c>
    </row>
    <row r="22" spans="2:12">
      <c r="B22" s="320"/>
      <c r="C22" s="323"/>
      <c r="D22" s="216" t="s">
        <v>50</v>
      </c>
      <c r="E22" s="330"/>
      <c r="F22" s="330">
        <v>14123.4</v>
      </c>
      <c r="G22" s="330">
        <v>0</v>
      </c>
      <c r="H22" s="330">
        <v>0</v>
      </c>
      <c r="I22" s="330">
        <v>0</v>
      </c>
      <c r="J22" s="330">
        <v>14123.4</v>
      </c>
      <c r="K22" s="330">
        <v>14123.4</v>
      </c>
      <c r="L22" s="330">
        <v>14123.4</v>
      </c>
    </row>
    <row r="23" spans="2:12">
      <c r="B23" s="320"/>
      <c r="C23" s="323"/>
      <c r="D23" s="28" t="s">
        <v>8</v>
      </c>
      <c r="E23" s="330"/>
      <c r="F23" s="330">
        <v>14123.4</v>
      </c>
      <c r="G23" s="330">
        <v>0</v>
      </c>
      <c r="H23" s="330">
        <v>0</v>
      </c>
      <c r="I23" s="330">
        <v>0</v>
      </c>
      <c r="J23" s="330">
        <v>14123.4</v>
      </c>
      <c r="K23" s="330">
        <v>14123.4</v>
      </c>
      <c r="L23" s="330">
        <v>14123.4</v>
      </c>
    </row>
    <row r="24" spans="2:12" ht="80.25" customHeight="1">
      <c r="B24" s="320"/>
      <c r="C24" s="323"/>
      <c r="D24" s="27" t="s">
        <v>51</v>
      </c>
      <c r="E24" s="330"/>
      <c r="F24" s="330">
        <v>14123.4</v>
      </c>
      <c r="G24" s="330">
        <v>0</v>
      </c>
      <c r="H24" s="330">
        <v>0</v>
      </c>
      <c r="I24" s="330">
        <v>0</v>
      </c>
      <c r="J24" s="330">
        <v>14123.4</v>
      </c>
      <c r="K24" s="330">
        <v>14123.4</v>
      </c>
      <c r="L24" s="330">
        <v>14123.4</v>
      </c>
    </row>
    <row r="25" spans="2:12">
      <c r="B25" s="320"/>
      <c r="C25" s="323"/>
      <c r="D25" s="28" t="s">
        <v>9</v>
      </c>
      <c r="E25" s="330"/>
      <c r="F25" s="330">
        <v>14123.4</v>
      </c>
      <c r="G25" s="330">
        <v>0</v>
      </c>
      <c r="H25" s="330">
        <v>0</v>
      </c>
      <c r="I25" s="330">
        <v>0</v>
      </c>
      <c r="J25" s="330">
        <v>14123.4</v>
      </c>
      <c r="K25" s="330">
        <v>14123.4</v>
      </c>
      <c r="L25" s="330">
        <v>14123.4</v>
      </c>
    </row>
    <row r="26" spans="2:12">
      <c r="B26" s="320"/>
      <c r="C26" s="324"/>
      <c r="D26" s="29" t="s">
        <v>32</v>
      </c>
      <c r="E26" s="333"/>
      <c r="F26" s="333">
        <v>14123.4</v>
      </c>
      <c r="G26" s="333">
        <v>0</v>
      </c>
      <c r="H26" s="333">
        <v>0</v>
      </c>
      <c r="I26" s="333">
        <v>0</v>
      </c>
      <c r="J26" s="333">
        <v>14123.4</v>
      </c>
      <c r="K26" s="333">
        <v>14123.4</v>
      </c>
      <c r="L26" s="333">
        <v>14123.4</v>
      </c>
    </row>
    <row r="27" spans="2:12">
      <c r="B27" s="319"/>
      <c r="C27" s="322">
        <v>11002</v>
      </c>
      <c r="D27" s="28" t="s">
        <v>7</v>
      </c>
      <c r="E27" s="327">
        <v>13900</v>
      </c>
      <c r="F27" s="327">
        <v>16680</v>
      </c>
      <c r="G27" s="327">
        <v>3336</v>
      </c>
      <c r="H27" s="327">
        <v>7506</v>
      </c>
      <c r="I27" s="327">
        <v>11676</v>
      </c>
      <c r="J27" s="327">
        <v>16680</v>
      </c>
      <c r="K27" s="327">
        <v>16680</v>
      </c>
      <c r="L27" s="327">
        <v>16680</v>
      </c>
    </row>
    <row r="28" spans="2:12">
      <c r="B28" s="320"/>
      <c r="C28" s="323"/>
      <c r="D28" s="27" t="s">
        <v>52</v>
      </c>
      <c r="E28" s="328"/>
      <c r="F28" s="328"/>
      <c r="G28" s="328"/>
      <c r="H28" s="328"/>
      <c r="I28" s="328"/>
      <c r="J28" s="328"/>
      <c r="K28" s="328"/>
      <c r="L28" s="328"/>
    </row>
    <row r="29" spans="2:12">
      <c r="B29" s="320"/>
      <c r="C29" s="323"/>
      <c r="D29" s="28" t="s">
        <v>8</v>
      </c>
      <c r="E29" s="328"/>
      <c r="F29" s="328"/>
      <c r="G29" s="328"/>
      <c r="H29" s="328"/>
      <c r="I29" s="328"/>
      <c r="J29" s="328"/>
      <c r="K29" s="328"/>
      <c r="L29" s="328"/>
    </row>
    <row r="30" spans="2:12" ht="82.5" customHeight="1">
      <c r="B30" s="320"/>
      <c r="C30" s="323"/>
      <c r="D30" s="216" t="s">
        <v>53</v>
      </c>
      <c r="E30" s="328"/>
      <c r="F30" s="328"/>
      <c r="G30" s="328"/>
      <c r="H30" s="328"/>
      <c r="I30" s="328"/>
      <c r="J30" s="328"/>
      <c r="K30" s="328"/>
      <c r="L30" s="328"/>
    </row>
    <row r="31" spans="2:12">
      <c r="B31" s="320"/>
      <c r="C31" s="323"/>
      <c r="D31" s="28" t="s">
        <v>9</v>
      </c>
      <c r="E31" s="328"/>
      <c r="F31" s="328"/>
      <c r="G31" s="328"/>
      <c r="H31" s="328"/>
      <c r="I31" s="328"/>
      <c r="J31" s="328"/>
      <c r="K31" s="328"/>
      <c r="L31" s="328"/>
    </row>
    <row r="32" spans="2:12">
      <c r="B32" s="320"/>
      <c r="C32" s="324"/>
      <c r="D32" s="29" t="s">
        <v>32</v>
      </c>
      <c r="E32" s="329"/>
      <c r="F32" s="329"/>
      <c r="G32" s="329"/>
      <c r="H32" s="329"/>
      <c r="I32" s="329"/>
      <c r="J32" s="329"/>
      <c r="K32" s="329"/>
      <c r="L32" s="329"/>
    </row>
    <row r="33" spans="2:12" ht="1.5" customHeight="1">
      <c r="B33" s="394"/>
      <c r="C33" s="407">
        <v>11003</v>
      </c>
      <c r="D33" s="33" t="s">
        <v>7</v>
      </c>
      <c r="E33" s="325"/>
      <c r="F33" s="325"/>
      <c r="G33" s="325"/>
      <c r="H33" s="325"/>
      <c r="I33" s="325"/>
      <c r="J33" s="325"/>
      <c r="K33" s="325"/>
      <c r="L33" s="325"/>
    </row>
    <row r="34" spans="2:12" ht="15" hidden="1" customHeight="1">
      <c r="B34" s="395"/>
      <c r="C34" s="408"/>
      <c r="D34" s="43" t="s">
        <v>252</v>
      </c>
      <c r="E34" s="326"/>
      <c r="F34" s="326"/>
      <c r="G34" s="326"/>
      <c r="H34" s="326"/>
      <c r="I34" s="326"/>
      <c r="J34" s="326"/>
      <c r="K34" s="326"/>
      <c r="L34" s="326"/>
    </row>
    <row r="35" spans="2:12" hidden="1">
      <c r="B35" s="395"/>
      <c r="C35" s="408"/>
      <c r="D35" s="33" t="s">
        <v>8</v>
      </c>
      <c r="E35" s="326"/>
      <c r="F35" s="326"/>
      <c r="G35" s="326"/>
      <c r="H35" s="326"/>
      <c r="I35" s="326"/>
      <c r="J35" s="326"/>
      <c r="K35" s="326"/>
      <c r="L35" s="326"/>
    </row>
    <row r="36" spans="2:12" ht="46.5" hidden="1" customHeight="1">
      <c r="B36" s="395"/>
      <c r="C36" s="408"/>
      <c r="D36" s="43" t="s">
        <v>232</v>
      </c>
      <c r="E36" s="326"/>
      <c r="F36" s="326"/>
      <c r="G36" s="326"/>
      <c r="H36" s="326"/>
      <c r="I36" s="326"/>
      <c r="J36" s="326"/>
      <c r="K36" s="326"/>
      <c r="L36" s="326"/>
    </row>
    <row r="37" spans="2:12" hidden="1">
      <c r="B37" s="395"/>
      <c r="C37" s="408"/>
      <c r="D37" s="33" t="s">
        <v>9</v>
      </c>
      <c r="E37" s="326"/>
      <c r="F37" s="326"/>
      <c r="G37" s="326"/>
      <c r="H37" s="326"/>
      <c r="I37" s="326"/>
      <c r="J37" s="326"/>
      <c r="K37" s="326"/>
      <c r="L37" s="326"/>
    </row>
    <row r="38" spans="2:12" hidden="1">
      <c r="B38" s="395"/>
      <c r="C38" s="409"/>
      <c r="D38" s="35" t="s">
        <v>32</v>
      </c>
      <c r="E38" s="393"/>
      <c r="F38" s="393"/>
      <c r="G38" s="393"/>
      <c r="H38" s="393"/>
      <c r="I38" s="393"/>
      <c r="J38" s="393"/>
      <c r="K38" s="393"/>
      <c r="L38" s="393"/>
    </row>
    <row r="39" spans="2:12" ht="15" customHeight="1">
      <c r="B39" s="317"/>
      <c r="C39" s="318"/>
      <c r="D39" s="318" t="s">
        <v>12</v>
      </c>
      <c r="E39" s="318"/>
      <c r="F39" s="318"/>
      <c r="G39" s="318"/>
      <c r="H39" s="318"/>
      <c r="I39" s="318"/>
      <c r="J39" s="318"/>
      <c r="K39" s="318"/>
      <c r="L39" s="318"/>
    </row>
    <row r="40" spans="2:12">
      <c r="B40" s="363"/>
      <c r="C40" s="365">
        <v>32001</v>
      </c>
      <c r="D40" s="210" t="s">
        <v>7</v>
      </c>
      <c r="E40" s="349"/>
      <c r="F40" s="349">
        <v>1000000</v>
      </c>
      <c r="G40" s="349">
        <v>479300</v>
      </c>
      <c r="H40" s="349">
        <v>1309000</v>
      </c>
      <c r="I40" s="349">
        <v>2071000</v>
      </c>
      <c r="J40" s="349">
        <v>2459000</v>
      </c>
      <c r="K40" s="349">
        <v>5278000</v>
      </c>
      <c r="L40" s="349">
        <v>13335000</v>
      </c>
    </row>
    <row r="41" spans="2:12" ht="51" customHeight="1">
      <c r="B41" s="364"/>
      <c r="C41" s="366"/>
      <c r="D41" s="216" t="s">
        <v>335</v>
      </c>
      <c r="E41" s="350"/>
      <c r="F41" s="350"/>
      <c r="G41" s="350"/>
      <c r="H41" s="350"/>
      <c r="I41" s="350"/>
      <c r="J41" s="350"/>
      <c r="K41" s="350"/>
      <c r="L41" s="350"/>
    </row>
    <row r="42" spans="2:12">
      <c r="B42" s="364"/>
      <c r="C42" s="366"/>
      <c r="D42" s="210" t="s">
        <v>8</v>
      </c>
      <c r="E42" s="350"/>
      <c r="F42" s="350"/>
      <c r="G42" s="350"/>
      <c r="H42" s="350"/>
      <c r="I42" s="350"/>
      <c r="J42" s="350"/>
      <c r="K42" s="350"/>
      <c r="L42" s="350"/>
    </row>
    <row r="43" spans="2:12" ht="78" customHeight="1">
      <c r="B43" s="364"/>
      <c r="C43" s="366"/>
      <c r="D43" s="216" t="s">
        <v>231</v>
      </c>
      <c r="E43" s="350"/>
      <c r="F43" s="350"/>
      <c r="G43" s="350"/>
      <c r="H43" s="350"/>
      <c r="I43" s="350"/>
      <c r="J43" s="350"/>
      <c r="K43" s="350"/>
      <c r="L43" s="350"/>
    </row>
    <row r="44" spans="2:12">
      <c r="B44" s="364"/>
      <c r="C44" s="366"/>
      <c r="D44" s="210" t="s">
        <v>9</v>
      </c>
      <c r="E44" s="350"/>
      <c r="F44" s="350"/>
      <c r="G44" s="350"/>
      <c r="H44" s="350"/>
      <c r="I44" s="350"/>
      <c r="J44" s="350"/>
      <c r="K44" s="350"/>
      <c r="L44" s="350"/>
    </row>
    <row r="45" spans="2:12" ht="25.5">
      <c r="B45" s="364"/>
      <c r="C45" s="367"/>
      <c r="D45" s="213" t="s">
        <v>114</v>
      </c>
      <c r="E45" s="354"/>
      <c r="F45" s="354"/>
      <c r="G45" s="354"/>
      <c r="H45" s="354"/>
      <c r="I45" s="354"/>
      <c r="J45" s="354"/>
      <c r="K45" s="354"/>
      <c r="L45" s="354"/>
    </row>
    <row r="46" spans="2:12">
      <c r="B46" s="371" t="s">
        <v>10</v>
      </c>
      <c r="C46" s="372"/>
      <c r="D46" s="406"/>
      <c r="E46" s="406"/>
      <c r="F46" s="406"/>
      <c r="G46" s="406"/>
      <c r="H46" s="406"/>
      <c r="I46" s="406"/>
      <c r="J46" s="406"/>
      <c r="K46" s="406"/>
      <c r="L46" s="406"/>
    </row>
    <row r="47" spans="2:12">
      <c r="B47" s="322">
        <v>1104</v>
      </c>
      <c r="C47" s="368"/>
      <c r="D47" s="28" t="s">
        <v>4</v>
      </c>
      <c r="E47" s="349">
        <f>+E55+E61+E67+E73+E80+E86+E92</f>
        <v>79343.600000000006</v>
      </c>
      <c r="F47" s="349">
        <f t="shared" ref="F47:L47" si="1">+F55+F61+F67+F73+F80+F86+F92</f>
        <v>160092.5</v>
      </c>
      <c r="G47" s="349">
        <f t="shared" si="1"/>
        <v>100000</v>
      </c>
      <c r="H47" s="349">
        <f t="shared" si="1"/>
        <v>225000</v>
      </c>
      <c r="I47" s="349">
        <f t="shared" si="1"/>
        <v>350000</v>
      </c>
      <c r="J47" s="349">
        <f t="shared" si="1"/>
        <v>500000</v>
      </c>
      <c r="K47" s="349">
        <f t="shared" si="1"/>
        <v>500000</v>
      </c>
      <c r="L47" s="349">
        <f t="shared" si="1"/>
        <v>500000</v>
      </c>
    </row>
    <row r="48" spans="2:12">
      <c r="B48" s="323"/>
      <c r="C48" s="369"/>
      <c r="D48" s="27" t="s">
        <v>54</v>
      </c>
      <c r="E48" s="350"/>
      <c r="F48" s="350"/>
      <c r="G48" s="350"/>
      <c r="H48" s="350"/>
      <c r="I48" s="350"/>
      <c r="J48" s="350"/>
      <c r="K48" s="350"/>
      <c r="L48" s="350"/>
    </row>
    <row r="49" spans="2:12">
      <c r="B49" s="323"/>
      <c r="C49" s="369"/>
      <c r="D49" s="28" t="s">
        <v>5</v>
      </c>
      <c r="E49" s="350"/>
      <c r="F49" s="350"/>
      <c r="G49" s="350"/>
      <c r="H49" s="350"/>
      <c r="I49" s="350"/>
      <c r="J49" s="350"/>
      <c r="K49" s="350"/>
      <c r="L49" s="350"/>
    </row>
    <row r="50" spans="2:12" ht="30" customHeight="1">
      <c r="B50" s="323"/>
      <c r="C50" s="369"/>
      <c r="D50" s="27" t="s">
        <v>55</v>
      </c>
      <c r="E50" s="350"/>
      <c r="F50" s="350"/>
      <c r="G50" s="350"/>
      <c r="H50" s="350"/>
      <c r="I50" s="350"/>
      <c r="J50" s="350"/>
      <c r="K50" s="350"/>
      <c r="L50" s="350"/>
    </row>
    <row r="51" spans="2:12">
      <c r="B51" s="323"/>
      <c r="C51" s="369"/>
      <c r="D51" s="28" t="s">
        <v>6</v>
      </c>
      <c r="E51" s="350"/>
      <c r="F51" s="350"/>
      <c r="G51" s="350"/>
      <c r="H51" s="350"/>
      <c r="I51" s="350"/>
      <c r="J51" s="350"/>
      <c r="K51" s="350"/>
      <c r="L51" s="350"/>
    </row>
    <row r="52" spans="2:12" ht="25.5">
      <c r="B52" s="324"/>
      <c r="C52" s="370"/>
      <c r="D52" s="27" t="s">
        <v>56</v>
      </c>
      <c r="E52" s="354"/>
      <c r="F52" s="354"/>
      <c r="G52" s="354"/>
      <c r="H52" s="354"/>
      <c r="I52" s="354"/>
      <c r="J52" s="354"/>
      <c r="K52" s="354"/>
      <c r="L52" s="354"/>
    </row>
    <row r="53" spans="2:12" ht="15" customHeight="1">
      <c r="B53" s="334" t="s">
        <v>13</v>
      </c>
      <c r="C53" s="334"/>
      <c r="D53" s="334"/>
      <c r="E53" s="334"/>
      <c r="F53" s="334"/>
      <c r="G53" s="334"/>
      <c r="H53" s="334"/>
      <c r="I53" s="334"/>
      <c r="J53" s="334"/>
      <c r="K53" s="334"/>
      <c r="L53" s="334"/>
    </row>
    <row r="54" spans="2:12">
      <c r="B54" s="346"/>
      <c r="C54" s="347"/>
      <c r="D54" s="334" t="s">
        <v>11</v>
      </c>
      <c r="E54" s="334"/>
      <c r="F54" s="334"/>
      <c r="G54" s="334"/>
      <c r="H54" s="334"/>
      <c r="I54" s="334"/>
      <c r="J54" s="334"/>
      <c r="K54" s="334"/>
      <c r="L54" s="334"/>
    </row>
    <row r="55" spans="2:12">
      <c r="B55" s="319"/>
      <c r="C55" s="322">
        <v>11001</v>
      </c>
      <c r="D55" s="28" t="s">
        <v>7</v>
      </c>
      <c r="E55" s="331">
        <v>79343.600000000006</v>
      </c>
      <c r="F55" s="331">
        <v>160092.5</v>
      </c>
      <c r="G55" s="417">
        <f>+J55*0.2</f>
        <v>100000</v>
      </c>
      <c r="H55" s="349">
        <f>+J55*0.45</f>
        <v>225000</v>
      </c>
      <c r="I55" s="349">
        <f>+J55*0.7</f>
        <v>350000</v>
      </c>
      <c r="J55" s="403">
        <v>500000</v>
      </c>
      <c r="K55" s="403">
        <v>500000</v>
      </c>
      <c r="L55" s="403">
        <v>500000</v>
      </c>
    </row>
    <row r="56" spans="2:12" ht="25.5">
      <c r="B56" s="320"/>
      <c r="C56" s="323"/>
      <c r="D56" s="27" t="s">
        <v>57</v>
      </c>
      <c r="E56" s="330"/>
      <c r="F56" s="330"/>
      <c r="G56" s="350"/>
      <c r="H56" s="350"/>
      <c r="I56" s="350"/>
      <c r="J56" s="404"/>
      <c r="K56" s="404"/>
      <c r="L56" s="404"/>
    </row>
    <row r="57" spans="2:12">
      <c r="B57" s="320"/>
      <c r="C57" s="323"/>
      <c r="D57" s="28" t="s">
        <v>8</v>
      </c>
      <c r="E57" s="330"/>
      <c r="F57" s="330"/>
      <c r="G57" s="350"/>
      <c r="H57" s="350"/>
      <c r="I57" s="350"/>
      <c r="J57" s="404"/>
      <c r="K57" s="404"/>
      <c r="L57" s="404"/>
    </row>
    <row r="58" spans="2:12" ht="46.5" customHeight="1">
      <c r="B58" s="320"/>
      <c r="C58" s="323"/>
      <c r="D58" s="27" t="s">
        <v>58</v>
      </c>
      <c r="E58" s="330"/>
      <c r="F58" s="330"/>
      <c r="G58" s="350"/>
      <c r="H58" s="350"/>
      <c r="I58" s="350"/>
      <c r="J58" s="404"/>
      <c r="K58" s="404"/>
      <c r="L58" s="404"/>
    </row>
    <row r="59" spans="2:12">
      <c r="B59" s="320"/>
      <c r="C59" s="323"/>
      <c r="D59" s="28" t="s">
        <v>9</v>
      </c>
      <c r="E59" s="330"/>
      <c r="F59" s="330"/>
      <c r="G59" s="350"/>
      <c r="H59" s="350"/>
      <c r="I59" s="350"/>
      <c r="J59" s="404"/>
      <c r="K59" s="404"/>
      <c r="L59" s="404"/>
    </row>
    <row r="60" spans="2:12">
      <c r="B60" s="320"/>
      <c r="C60" s="324"/>
      <c r="D60" s="29" t="s">
        <v>32</v>
      </c>
      <c r="E60" s="333"/>
      <c r="F60" s="333"/>
      <c r="G60" s="354"/>
      <c r="H60" s="354"/>
      <c r="I60" s="354"/>
      <c r="J60" s="405"/>
      <c r="K60" s="405"/>
      <c r="L60" s="405"/>
    </row>
    <row r="61" spans="2:12" hidden="1">
      <c r="B61" s="319"/>
      <c r="C61" s="407">
        <v>11002</v>
      </c>
      <c r="D61" s="33" t="s">
        <v>7</v>
      </c>
      <c r="E61" s="325"/>
      <c r="F61" s="325"/>
      <c r="G61" s="390"/>
      <c r="H61" s="390"/>
      <c r="I61" s="390"/>
      <c r="J61" s="390"/>
      <c r="K61" s="390"/>
      <c r="L61" s="390"/>
    </row>
    <row r="62" spans="2:12" ht="25.5" hidden="1">
      <c r="B62" s="320"/>
      <c r="C62" s="408"/>
      <c r="D62" s="43" t="s">
        <v>233</v>
      </c>
      <c r="E62" s="326"/>
      <c r="F62" s="326"/>
      <c r="G62" s="391"/>
      <c r="H62" s="391"/>
      <c r="I62" s="391"/>
      <c r="J62" s="391"/>
      <c r="K62" s="391"/>
      <c r="L62" s="391"/>
    </row>
    <row r="63" spans="2:12" hidden="1">
      <c r="B63" s="320"/>
      <c r="C63" s="408"/>
      <c r="D63" s="33" t="s">
        <v>8</v>
      </c>
      <c r="E63" s="326"/>
      <c r="F63" s="326"/>
      <c r="G63" s="391"/>
      <c r="H63" s="391"/>
      <c r="I63" s="391"/>
      <c r="J63" s="391"/>
      <c r="K63" s="391"/>
      <c r="L63" s="391"/>
    </row>
    <row r="64" spans="2:12" ht="85.5" hidden="1" customHeight="1">
      <c r="B64" s="320"/>
      <c r="C64" s="408"/>
      <c r="D64" s="43" t="s">
        <v>234</v>
      </c>
      <c r="E64" s="326"/>
      <c r="F64" s="326"/>
      <c r="G64" s="391"/>
      <c r="H64" s="391"/>
      <c r="I64" s="391"/>
      <c r="J64" s="391"/>
      <c r="K64" s="391"/>
      <c r="L64" s="391"/>
    </row>
    <row r="65" spans="2:12" hidden="1">
      <c r="B65" s="320"/>
      <c r="C65" s="408"/>
      <c r="D65" s="33" t="s">
        <v>9</v>
      </c>
      <c r="E65" s="326"/>
      <c r="F65" s="326"/>
      <c r="G65" s="391"/>
      <c r="H65" s="391"/>
      <c r="I65" s="391"/>
      <c r="J65" s="391"/>
      <c r="K65" s="391"/>
      <c r="L65" s="391"/>
    </row>
    <row r="66" spans="2:12" hidden="1">
      <c r="B66" s="320"/>
      <c r="C66" s="409"/>
      <c r="D66" s="35" t="s">
        <v>32</v>
      </c>
      <c r="E66" s="393"/>
      <c r="F66" s="393"/>
      <c r="G66" s="392"/>
      <c r="H66" s="392"/>
      <c r="I66" s="392"/>
      <c r="J66" s="392"/>
      <c r="K66" s="392"/>
      <c r="L66" s="392"/>
    </row>
    <row r="67" spans="2:12" hidden="1">
      <c r="B67" s="319"/>
      <c r="C67" s="351">
        <v>11003</v>
      </c>
      <c r="D67" s="38" t="s">
        <v>7</v>
      </c>
      <c r="E67" s="340"/>
      <c r="F67" s="340"/>
      <c r="G67" s="343"/>
      <c r="H67" s="343"/>
      <c r="I67" s="343"/>
      <c r="J67" s="343"/>
      <c r="K67" s="343"/>
      <c r="L67" s="343"/>
    </row>
    <row r="68" spans="2:12" ht="27" hidden="1" customHeight="1">
      <c r="B68" s="320"/>
      <c r="C68" s="352"/>
      <c r="D68" s="39" t="s">
        <v>256</v>
      </c>
      <c r="E68" s="341"/>
      <c r="F68" s="341"/>
      <c r="G68" s="344"/>
      <c r="H68" s="344"/>
      <c r="I68" s="344"/>
      <c r="J68" s="344"/>
      <c r="K68" s="344"/>
      <c r="L68" s="344"/>
    </row>
    <row r="69" spans="2:12" hidden="1">
      <c r="B69" s="320"/>
      <c r="C69" s="352"/>
      <c r="D69" s="38" t="s">
        <v>8</v>
      </c>
      <c r="E69" s="341"/>
      <c r="F69" s="341"/>
      <c r="G69" s="344"/>
      <c r="H69" s="344"/>
      <c r="I69" s="344"/>
      <c r="J69" s="344"/>
      <c r="K69" s="344"/>
      <c r="L69" s="344"/>
    </row>
    <row r="70" spans="2:12" ht="28.5" hidden="1" customHeight="1">
      <c r="B70" s="320"/>
      <c r="C70" s="352"/>
      <c r="D70" s="39" t="s">
        <v>213</v>
      </c>
      <c r="E70" s="341"/>
      <c r="F70" s="341"/>
      <c r="G70" s="344"/>
      <c r="H70" s="344"/>
      <c r="I70" s="344"/>
      <c r="J70" s="344"/>
      <c r="K70" s="344"/>
      <c r="L70" s="344"/>
    </row>
    <row r="71" spans="2:12" hidden="1">
      <c r="B71" s="320"/>
      <c r="C71" s="352"/>
      <c r="D71" s="38" t="s">
        <v>9</v>
      </c>
      <c r="E71" s="341"/>
      <c r="F71" s="341"/>
      <c r="G71" s="344"/>
      <c r="H71" s="344"/>
      <c r="I71" s="344"/>
      <c r="J71" s="344"/>
      <c r="K71" s="344"/>
      <c r="L71" s="344"/>
    </row>
    <row r="72" spans="2:12" ht="25.5" hidden="1" customHeight="1">
      <c r="B72" s="320"/>
      <c r="C72" s="353"/>
      <c r="D72" s="40" t="s">
        <v>32</v>
      </c>
      <c r="E72" s="342"/>
      <c r="F72" s="342"/>
      <c r="G72" s="345"/>
      <c r="H72" s="345"/>
      <c r="I72" s="345"/>
      <c r="J72" s="345"/>
      <c r="K72" s="345"/>
      <c r="L72" s="345"/>
    </row>
    <row r="73" spans="2:12" hidden="1">
      <c r="B73" s="319"/>
      <c r="C73" s="351">
        <v>12001</v>
      </c>
      <c r="D73" s="38" t="s">
        <v>7</v>
      </c>
      <c r="E73" s="340"/>
      <c r="F73" s="340"/>
      <c r="G73" s="343"/>
      <c r="H73" s="343"/>
      <c r="I73" s="343"/>
      <c r="J73" s="343"/>
      <c r="K73" s="343"/>
      <c r="L73" s="343"/>
    </row>
    <row r="74" spans="2:12" ht="33" hidden="1" customHeight="1">
      <c r="B74" s="320"/>
      <c r="C74" s="352"/>
      <c r="D74" s="39" t="s">
        <v>211</v>
      </c>
      <c r="E74" s="341"/>
      <c r="F74" s="341"/>
      <c r="G74" s="344"/>
      <c r="H74" s="344"/>
      <c r="I74" s="344"/>
      <c r="J74" s="344"/>
      <c r="K74" s="344"/>
      <c r="L74" s="344"/>
    </row>
    <row r="75" spans="2:12" hidden="1">
      <c r="B75" s="320"/>
      <c r="C75" s="352"/>
      <c r="D75" s="38" t="s">
        <v>8</v>
      </c>
      <c r="E75" s="341"/>
      <c r="F75" s="341"/>
      <c r="G75" s="344"/>
      <c r="H75" s="344"/>
      <c r="I75" s="344"/>
      <c r="J75" s="344"/>
      <c r="K75" s="344"/>
      <c r="L75" s="344"/>
    </row>
    <row r="76" spans="2:12" ht="69.75" hidden="1" customHeight="1">
      <c r="B76" s="320"/>
      <c r="C76" s="352"/>
      <c r="D76" s="39" t="s">
        <v>212</v>
      </c>
      <c r="E76" s="341"/>
      <c r="F76" s="341"/>
      <c r="G76" s="344"/>
      <c r="H76" s="344"/>
      <c r="I76" s="344"/>
      <c r="J76" s="344"/>
      <c r="K76" s="344"/>
      <c r="L76" s="344"/>
    </row>
    <row r="77" spans="2:12" hidden="1">
      <c r="B77" s="320"/>
      <c r="C77" s="352"/>
      <c r="D77" s="38" t="s">
        <v>9</v>
      </c>
      <c r="E77" s="341"/>
      <c r="F77" s="341"/>
      <c r="G77" s="344"/>
      <c r="H77" s="344"/>
      <c r="I77" s="344"/>
      <c r="J77" s="344"/>
      <c r="K77" s="344"/>
      <c r="L77" s="344"/>
    </row>
    <row r="78" spans="2:12" ht="21.75" hidden="1" customHeight="1">
      <c r="B78" s="320"/>
      <c r="C78" s="353"/>
      <c r="D78" s="40" t="s">
        <v>29</v>
      </c>
      <c r="E78" s="342"/>
      <c r="F78" s="342"/>
      <c r="G78" s="345"/>
      <c r="H78" s="345"/>
      <c r="I78" s="345"/>
      <c r="J78" s="345"/>
      <c r="K78" s="345"/>
      <c r="L78" s="345"/>
    </row>
    <row r="79" spans="2:12" ht="15" hidden="1" customHeight="1">
      <c r="B79" s="317"/>
      <c r="C79" s="318"/>
      <c r="D79" s="318" t="s">
        <v>12</v>
      </c>
      <c r="E79" s="318"/>
      <c r="F79" s="318"/>
      <c r="G79" s="318"/>
      <c r="H79" s="318"/>
      <c r="I79" s="318"/>
      <c r="J79" s="318"/>
      <c r="K79" s="318"/>
      <c r="L79" s="318"/>
    </row>
    <row r="80" spans="2:12" hidden="1">
      <c r="B80" s="394"/>
      <c r="C80" s="407">
        <v>32001</v>
      </c>
      <c r="D80" s="33" t="s">
        <v>7</v>
      </c>
      <c r="E80" s="325"/>
      <c r="F80" s="325"/>
      <c r="G80" s="390"/>
      <c r="H80" s="390"/>
      <c r="I80" s="390"/>
      <c r="J80" s="390"/>
      <c r="K80" s="390"/>
      <c r="L80" s="390"/>
    </row>
    <row r="81" spans="2:12" ht="51" hidden="1">
      <c r="B81" s="395"/>
      <c r="C81" s="408"/>
      <c r="D81" s="43" t="s">
        <v>208</v>
      </c>
      <c r="E81" s="326"/>
      <c r="F81" s="326"/>
      <c r="G81" s="391"/>
      <c r="H81" s="391"/>
      <c r="I81" s="391"/>
      <c r="J81" s="391"/>
      <c r="K81" s="391"/>
      <c r="L81" s="391"/>
    </row>
    <row r="82" spans="2:12" hidden="1">
      <c r="B82" s="395"/>
      <c r="C82" s="408"/>
      <c r="D82" s="33" t="s">
        <v>8</v>
      </c>
      <c r="E82" s="326"/>
      <c r="F82" s="326"/>
      <c r="G82" s="391"/>
      <c r="H82" s="391"/>
      <c r="I82" s="391"/>
      <c r="J82" s="391"/>
      <c r="K82" s="391"/>
      <c r="L82" s="391"/>
    </row>
    <row r="83" spans="2:12" ht="147" hidden="1" customHeight="1">
      <c r="B83" s="395"/>
      <c r="C83" s="408"/>
      <c r="D83" s="43" t="s">
        <v>237</v>
      </c>
      <c r="E83" s="326"/>
      <c r="F83" s="326"/>
      <c r="G83" s="391"/>
      <c r="H83" s="391"/>
      <c r="I83" s="391"/>
      <c r="J83" s="391"/>
      <c r="K83" s="391"/>
      <c r="L83" s="391"/>
    </row>
    <row r="84" spans="2:12" hidden="1">
      <c r="B84" s="395"/>
      <c r="C84" s="408"/>
      <c r="D84" s="33" t="s">
        <v>9</v>
      </c>
      <c r="E84" s="326"/>
      <c r="F84" s="326"/>
      <c r="G84" s="391"/>
      <c r="H84" s="391"/>
      <c r="I84" s="391"/>
      <c r="J84" s="391"/>
      <c r="K84" s="391"/>
      <c r="L84" s="391"/>
    </row>
    <row r="85" spans="2:12" ht="25.5" hidden="1">
      <c r="B85" s="395"/>
      <c r="C85" s="409"/>
      <c r="D85" s="35" t="s">
        <v>114</v>
      </c>
      <c r="E85" s="393"/>
      <c r="F85" s="393"/>
      <c r="G85" s="392"/>
      <c r="H85" s="392"/>
      <c r="I85" s="392"/>
      <c r="J85" s="392"/>
      <c r="K85" s="392"/>
      <c r="L85" s="392"/>
    </row>
    <row r="86" spans="2:12" hidden="1">
      <c r="B86" s="414"/>
      <c r="C86" s="351">
        <v>32002</v>
      </c>
      <c r="D86" s="38" t="s">
        <v>7</v>
      </c>
      <c r="E86" s="340"/>
      <c r="F86" s="340"/>
      <c r="G86" s="343"/>
      <c r="H86" s="343"/>
      <c r="I86" s="343"/>
      <c r="J86" s="343"/>
      <c r="K86" s="343"/>
      <c r="L86" s="343"/>
    </row>
    <row r="87" spans="2:12" ht="20.25" hidden="1" customHeight="1">
      <c r="B87" s="415"/>
      <c r="C87" s="352"/>
      <c r="D87" s="39" t="s">
        <v>209</v>
      </c>
      <c r="E87" s="341"/>
      <c r="F87" s="341"/>
      <c r="G87" s="344"/>
      <c r="H87" s="344"/>
      <c r="I87" s="344"/>
      <c r="J87" s="344"/>
      <c r="K87" s="344"/>
      <c r="L87" s="344"/>
    </row>
    <row r="88" spans="2:12" hidden="1">
      <c r="B88" s="415"/>
      <c r="C88" s="352"/>
      <c r="D88" s="38" t="s">
        <v>8</v>
      </c>
      <c r="E88" s="341"/>
      <c r="F88" s="341"/>
      <c r="G88" s="344"/>
      <c r="H88" s="344"/>
      <c r="I88" s="344"/>
      <c r="J88" s="344"/>
      <c r="K88" s="344"/>
      <c r="L88" s="344"/>
    </row>
    <row r="89" spans="2:12" ht="153" hidden="1" customHeight="1">
      <c r="B89" s="415"/>
      <c r="C89" s="352"/>
      <c r="D89" s="39" t="s">
        <v>210</v>
      </c>
      <c r="E89" s="341"/>
      <c r="F89" s="341"/>
      <c r="G89" s="344"/>
      <c r="H89" s="344"/>
      <c r="I89" s="344"/>
      <c r="J89" s="344"/>
      <c r="K89" s="344"/>
      <c r="L89" s="344"/>
    </row>
    <row r="90" spans="2:12" hidden="1">
      <c r="B90" s="415"/>
      <c r="C90" s="352"/>
      <c r="D90" s="38" t="s">
        <v>9</v>
      </c>
      <c r="E90" s="341"/>
      <c r="F90" s="341"/>
      <c r="G90" s="344"/>
      <c r="H90" s="344"/>
      <c r="I90" s="344"/>
      <c r="J90" s="344"/>
      <c r="K90" s="344"/>
      <c r="L90" s="344"/>
    </row>
    <row r="91" spans="2:12" ht="32.25" hidden="1" customHeight="1">
      <c r="B91" s="415"/>
      <c r="C91" s="353"/>
      <c r="D91" s="40" t="s">
        <v>114</v>
      </c>
      <c r="E91" s="342"/>
      <c r="F91" s="342"/>
      <c r="G91" s="345"/>
      <c r="H91" s="345"/>
      <c r="I91" s="345"/>
      <c r="J91" s="345"/>
      <c r="K91" s="345"/>
      <c r="L91" s="345"/>
    </row>
    <row r="92" spans="2:12" hidden="1">
      <c r="B92" s="319"/>
      <c r="C92" s="351">
        <v>32003</v>
      </c>
      <c r="D92" s="38" t="s">
        <v>7</v>
      </c>
      <c r="E92" s="340"/>
      <c r="F92" s="340"/>
      <c r="G92" s="343"/>
      <c r="H92" s="343"/>
      <c r="I92" s="343"/>
      <c r="J92" s="343"/>
      <c r="K92" s="343"/>
      <c r="L92" s="343"/>
    </row>
    <row r="93" spans="2:12" hidden="1">
      <c r="B93" s="320"/>
      <c r="C93" s="352"/>
      <c r="D93" s="39" t="s">
        <v>235</v>
      </c>
      <c r="E93" s="341"/>
      <c r="F93" s="341"/>
      <c r="G93" s="344"/>
      <c r="H93" s="344"/>
      <c r="I93" s="344"/>
      <c r="J93" s="344"/>
      <c r="K93" s="344"/>
      <c r="L93" s="344"/>
    </row>
    <row r="94" spans="2:12" hidden="1">
      <c r="B94" s="320"/>
      <c r="C94" s="352"/>
      <c r="D94" s="38" t="s">
        <v>8</v>
      </c>
      <c r="E94" s="341"/>
      <c r="F94" s="341"/>
      <c r="G94" s="344"/>
      <c r="H94" s="344"/>
      <c r="I94" s="344"/>
      <c r="J94" s="344"/>
      <c r="K94" s="344"/>
      <c r="L94" s="344"/>
    </row>
    <row r="95" spans="2:12" ht="38.25" hidden="1" customHeight="1">
      <c r="B95" s="320"/>
      <c r="C95" s="352"/>
      <c r="D95" s="39" t="s">
        <v>236</v>
      </c>
      <c r="E95" s="341"/>
      <c r="F95" s="341"/>
      <c r="G95" s="344"/>
      <c r="H95" s="344"/>
      <c r="I95" s="344"/>
      <c r="J95" s="344"/>
      <c r="K95" s="344"/>
      <c r="L95" s="344"/>
    </row>
    <row r="96" spans="2:12" hidden="1">
      <c r="B96" s="320"/>
      <c r="C96" s="352"/>
      <c r="D96" s="38" t="s">
        <v>9</v>
      </c>
      <c r="E96" s="341"/>
      <c r="F96" s="341"/>
      <c r="G96" s="344"/>
      <c r="H96" s="344"/>
      <c r="I96" s="344"/>
      <c r="J96" s="344"/>
      <c r="K96" s="344"/>
      <c r="L96" s="344"/>
    </row>
    <row r="97" spans="2:12" ht="25.5" hidden="1">
      <c r="B97" s="320"/>
      <c r="C97" s="353"/>
      <c r="D97" s="40" t="s">
        <v>114</v>
      </c>
      <c r="E97" s="342"/>
      <c r="F97" s="342"/>
      <c r="G97" s="345"/>
      <c r="H97" s="345"/>
      <c r="I97" s="345"/>
      <c r="J97" s="345"/>
      <c r="K97" s="345"/>
      <c r="L97" s="345"/>
    </row>
    <row r="98" spans="2:12">
      <c r="B98" s="371" t="s">
        <v>10</v>
      </c>
      <c r="C98" s="372"/>
      <c r="D98" s="416"/>
      <c r="E98" s="416"/>
      <c r="F98" s="416"/>
      <c r="G98" s="416"/>
      <c r="H98" s="416"/>
      <c r="I98" s="416"/>
      <c r="J98" s="416"/>
      <c r="K98" s="416"/>
      <c r="L98" s="416"/>
    </row>
    <row r="99" spans="2:12">
      <c r="B99" s="322">
        <v>1165</v>
      </c>
      <c r="C99" s="337"/>
      <c r="D99" s="28" t="s">
        <v>4</v>
      </c>
      <c r="E99" s="331">
        <f>+E113+E125</f>
        <v>338814.5</v>
      </c>
      <c r="F99" s="331">
        <f>+F113+F125</f>
        <v>660000</v>
      </c>
      <c r="G99" s="331">
        <f>+G113+G126</f>
        <v>221894.06</v>
      </c>
      <c r="H99" s="331">
        <f t="shared" ref="H99:L99" si="2">+H113+H126</f>
        <v>499261.63500000001</v>
      </c>
      <c r="I99" s="331">
        <f t="shared" si="2"/>
        <v>776629.21</v>
      </c>
      <c r="J99" s="331">
        <f t="shared" si="2"/>
        <v>1109470.3</v>
      </c>
      <c r="K99" s="331">
        <f t="shared" si="2"/>
        <v>1109470.3</v>
      </c>
      <c r="L99" s="331">
        <f t="shared" si="2"/>
        <v>1109470.3</v>
      </c>
    </row>
    <row r="100" spans="2:12">
      <c r="B100" s="323"/>
      <c r="C100" s="338"/>
      <c r="D100" s="27" t="s">
        <v>59</v>
      </c>
      <c r="E100" s="330"/>
      <c r="F100" s="330"/>
      <c r="G100" s="330"/>
      <c r="H100" s="330"/>
      <c r="I100" s="330"/>
      <c r="J100" s="330"/>
      <c r="K100" s="330"/>
      <c r="L100" s="330"/>
    </row>
    <row r="101" spans="2:12">
      <c r="B101" s="323"/>
      <c r="C101" s="338"/>
      <c r="D101" s="28" t="s">
        <v>5</v>
      </c>
      <c r="E101" s="330"/>
      <c r="F101" s="330"/>
      <c r="G101" s="330"/>
      <c r="H101" s="330"/>
      <c r="I101" s="330"/>
      <c r="J101" s="330"/>
      <c r="K101" s="330"/>
      <c r="L101" s="330"/>
    </row>
    <row r="102" spans="2:12">
      <c r="B102" s="323"/>
      <c r="C102" s="338"/>
      <c r="D102" s="27" t="s">
        <v>60</v>
      </c>
      <c r="E102" s="330"/>
      <c r="F102" s="330"/>
      <c r="G102" s="330"/>
      <c r="H102" s="330"/>
      <c r="I102" s="330"/>
      <c r="J102" s="330"/>
      <c r="K102" s="330"/>
      <c r="L102" s="330"/>
    </row>
    <row r="103" spans="2:12">
      <c r="B103" s="323"/>
      <c r="C103" s="338"/>
      <c r="D103" s="28" t="s">
        <v>6</v>
      </c>
      <c r="E103" s="330"/>
      <c r="F103" s="330"/>
      <c r="G103" s="330"/>
      <c r="H103" s="330"/>
      <c r="I103" s="330"/>
      <c r="J103" s="330"/>
      <c r="K103" s="330"/>
      <c r="L103" s="330"/>
    </row>
    <row r="104" spans="2:12" ht="25.5">
      <c r="B104" s="324"/>
      <c r="C104" s="339"/>
      <c r="D104" s="27" t="s">
        <v>61</v>
      </c>
      <c r="E104" s="333"/>
      <c r="F104" s="333"/>
      <c r="G104" s="333"/>
      <c r="H104" s="333"/>
      <c r="I104" s="333"/>
      <c r="J104" s="333"/>
      <c r="K104" s="333"/>
      <c r="L104" s="333"/>
    </row>
    <row r="105" spans="2:12" ht="15" customHeight="1">
      <c r="B105" s="334" t="s">
        <v>13</v>
      </c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</row>
    <row r="106" spans="2:12">
      <c r="B106" s="346"/>
      <c r="C106" s="347"/>
      <c r="D106" s="44" t="s">
        <v>11</v>
      </c>
      <c r="E106" s="45"/>
      <c r="F106" s="45"/>
      <c r="G106" s="45"/>
      <c r="H106" s="45"/>
      <c r="I106" s="45"/>
      <c r="J106" s="45"/>
      <c r="K106" s="45"/>
      <c r="L106" s="45"/>
    </row>
    <row r="107" spans="2:12" ht="1.5" customHeight="1">
      <c r="B107" s="355"/>
      <c r="C107" s="358"/>
      <c r="D107" s="46" t="s">
        <v>7</v>
      </c>
      <c r="E107" s="331"/>
      <c r="F107" s="396"/>
      <c r="G107" s="396"/>
      <c r="H107" s="396"/>
      <c r="I107" s="396"/>
      <c r="J107" s="396"/>
      <c r="K107" s="396"/>
      <c r="L107" s="396"/>
    </row>
    <row r="108" spans="2:12" ht="31.5" hidden="1" customHeight="1">
      <c r="B108" s="356"/>
      <c r="C108" s="359"/>
      <c r="D108" s="36"/>
      <c r="E108" s="330"/>
      <c r="F108" s="397"/>
      <c r="G108" s="397"/>
      <c r="H108" s="397"/>
      <c r="I108" s="397"/>
      <c r="J108" s="397"/>
      <c r="K108" s="397"/>
      <c r="L108" s="397"/>
    </row>
    <row r="109" spans="2:12" ht="15" hidden="1" customHeight="1">
      <c r="B109" s="356"/>
      <c r="C109" s="359"/>
      <c r="D109" s="46" t="s">
        <v>8</v>
      </c>
      <c r="E109" s="330"/>
      <c r="F109" s="397"/>
      <c r="G109" s="397"/>
      <c r="H109" s="397"/>
      <c r="I109" s="397"/>
      <c r="J109" s="397"/>
      <c r="K109" s="397"/>
      <c r="L109" s="397"/>
    </row>
    <row r="110" spans="2:12" ht="30.75" hidden="1" customHeight="1">
      <c r="B110" s="356"/>
      <c r="C110" s="359"/>
      <c r="D110" s="11"/>
      <c r="E110" s="330"/>
      <c r="F110" s="397"/>
      <c r="G110" s="397"/>
      <c r="H110" s="397"/>
      <c r="I110" s="397"/>
      <c r="J110" s="397"/>
      <c r="K110" s="397"/>
      <c r="L110" s="397"/>
    </row>
    <row r="111" spans="2:12" ht="15" hidden="1" customHeight="1">
      <c r="B111" s="356"/>
      <c r="C111" s="359"/>
      <c r="D111" s="46" t="s">
        <v>9</v>
      </c>
      <c r="E111" s="330"/>
      <c r="F111" s="397"/>
      <c r="G111" s="397"/>
      <c r="H111" s="397"/>
      <c r="I111" s="397"/>
      <c r="J111" s="397"/>
      <c r="K111" s="397"/>
      <c r="L111" s="397"/>
    </row>
    <row r="112" spans="2:12" ht="15" hidden="1" customHeight="1">
      <c r="B112" s="357"/>
      <c r="C112" s="360"/>
      <c r="D112" s="36"/>
      <c r="E112" s="333"/>
      <c r="F112" s="398"/>
      <c r="G112" s="398"/>
      <c r="H112" s="398"/>
      <c r="I112" s="398"/>
      <c r="J112" s="398"/>
      <c r="K112" s="398"/>
      <c r="L112" s="398"/>
    </row>
    <row r="113" spans="2:12">
      <c r="B113" s="355"/>
      <c r="C113" s="358">
        <v>11002</v>
      </c>
      <c r="D113" s="46" t="s">
        <v>7</v>
      </c>
      <c r="E113" s="331">
        <v>40239.1</v>
      </c>
      <c r="F113" s="331">
        <v>360000</v>
      </c>
      <c r="G113" s="410">
        <v>105600</v>
      </c>
      <c r="H113" s="410">
        <v>237600</v>
      </c>
      <c r="I113" s="410">
        <v>369600</v>
      </c>
      <c r="J113" s="410">
        <v>528000</v>
      </c>
      <c r="K113" s="410">
        <v>528000</v>
      </c>
      <c r="L113" s="410">
        <v>528000</v>
      </c>
    </row>
    <row r="114" spans="2:12" ht="38.25">
      <c r="B114" s="356"/>
      <c r="C114" s="359"/>
      <c r="D114" s="113" t="s">
        <v>62</v>
      </c>
      <c r="E114" s="330"/>
      <c r="F114" s="330"/>
      <c r="G114" s="411">
        <v>105600</v>
      </c>
      <c r="H114" s="411">
        <v>237600</v>
      </c>
      <c r="I114" s="411">
        <v>369600</v>
      </c>
      <c r="J114" s="411"/>
      <c r="K114" s="411"/>
      <c r="L114" s="411"/>
    </row>
    <row r="115" spans="2:12">
      <c r="B115" s="356"/>
      <c r="C115" s="359"/>
      <c r="D115" s="46" t="s">
        <v>8</v>
      </c>
      <c r="E115" s="330"/>
      <c r="F115" s="330"/>
      <c r="G115" s="411">
        <v>105600</v>
      </c>
      <c r="H115" s="411">
        <v>237600</v>
      </c>
      <c r="I115" s="411">
        <v>369600</v>
      </c>
      <c r="J115" s="411"/>
      <c r="K115" s="411"/>
      <c r="L115" s="411"/>
    </row>
    <row r="116" spans="2:12" ht="84" customHeight="1">
      <c r="B116" s="356"/>
      <c r="C116" s="359"/>
      <c r="D116" s="47" t="s">
        <v>63</v>
      </c>
      <c r="E116" s="330"/>
      <c r="F116" s="330"/>
      <c r="G116" s="411">
        <v>105600</v>
      </c>
      <c r="H116" s="411">
        <v>237600</v>
      </c>
      <c r="I116" s="411">
        <v>369600</v>
      </c>
      <c r="J116" s="411"/>
      <c r="K116" s="411"/>
      <c r="L116" s="411"/>
    </row>
    <row r="117" spans="2:12">
      <c r="B117" s="356"/>
      <c r="C117" s="359"/>
      <c r="D117" s="46" t="s">
        <v>9</v>
      </c>
      <c r="E117" s="330"/>
      <c r="F117" s="330"/>
      <c r="G117" s="411">
        <v>105600</v>
      </c>
      <c r="H117" s="411">
        <v>237600</v>
      </c>
      <c r="I117" s="411">
        <v>369600</v>
      </c>
      <c r="J117" s="411"/>
      <c r="K117" s="411"/>
      <c r="L117" s="411"/>
    </row>
    <row r="118" spans="2:12">
      <c r="B118" s="357"/>
      <c r="C118" s="360"/>
      <c r="D118" s="36" t="s">
        <v>46</v>
      </c>
      <c r="E118" s="333"/>
      <c r="F118" s="333"/>
      <c r="G118" s="412">
        <v>105600</v>
      </c>
      <c r="H118" s="412">
        <v>237600</v>
      </c>
      <c r="I118" s="412">
        <v>369600</v>
      </c>
      <c r="J118" s="412"/>
      <c r="K118" s="412"/>
      <c r="L118" s="412"/>
    </row>
    <row r="119" spans="2:12" ht="0.75" customHeight="1">
      <c r="B119" s="355"/>
      <c r="C119" s="358">
        <v>11003</v>
      </c>
      <c r="D119" s="46" t="s">
        <v>7</v>
      </c>
      <c r="E119" s="331"/>
      <c r="F119" s="331"/>
      <c r="G119" s="331"/>
      <c r="H119" s="331"/>
      <c r="I119" s="331"/>
      <c r="J119" s="331"/>
      <c r="K119" s="331"/>
      <c r="L119" s="331"/>
    </row>
    <row r="120" spans="2:12" ht="41.25" hidden="1" customHeight="1">
      <c r="B120" s="356"/>
      <c r="C120" s="359"/>
      <c r="D120" s="36" t="s">
        <v>122</v>
      </c>
      <c r="E120" s="330"/>
      <c r="F120" s="330"/>
      <c r="G120" s="330"/>
      <c r="H120" s="330"/>
      <c r="I120" s="330"/>
      <c r="J120" s="330"/>
      <c r="K120" s="330"/>
      <c r="L120" s="330"/>
    </row>
    <row r="121" spans="2:12" hidden="1">
      <c r="B121" s="356"/>
      <c r="C121" s="359"/>
      <c r="D121" s="46" t="s">
        <v>8</v>
      </c>
      <c r="E121" s="330"/>
      <c r="F121" s="330"/>
      <c r="G121" s="330"/>
      <c r="H121" s="330"/>
      <c r="I121" s="330"/>
      <c r="J121" s="330"/>
      <c r="K121" s="330"/>
      <c r="L121" s="330"/>
    </row>
    <row r="122" spans="2:12" ht="67.5" hidden="1" customHeight="1">
      <c r="B122" s="356"/>
      <c r="C122" s="359"/>
      <c r="D122" s="47" t="s">
        <v>123</v>
      </c>
      <c r="E122" s="330"/>
      <c r="F122" s="330"/>
      <c r="G122" s="330"/>
      <c r="H122" s="330"/>
      <c r="I122" s="330"/>
      <c r="J122" s="330"/>
      <c r="K122" s="330"/>
      <c r="L122" s="330"/>
    </row>
    <row r="123" spans="2:12" hidden="1">
      <c r="B123" s="356"/>
      <c r="C123" s="359"/>
      <c r="D123" s="46" t="s">
        <v>9</v>
      </c>
      <c r="E123" s="330"/>
      <c r="F123" s="330"/>
      <c r="G123" s="330"/>
      <c r="H123" s="330"/>
      <c r="I123" s="330"/>
      <c r="J123" s="330"/>
      <c r="K123" s="330"/>
      <c r="L123" s="330"/>
    </row>
    <row r="124" spans="2:12" ht="15.75" hidden="1" customHeight="1">
      <c r="B124" s="357"/>
      <c r="C124" s="360"/>
      <c r="D124" s="36" t="s">
        <v>46</v>
      </c>
      <c r="E124" s="333"/>
      <c r="F124" s="333"/>
      <c r="G124" s="333"/>
      <c r="H124" s="333"/>
      <c r="I124" s="333"/>
      <c r="J124" s="333"/>
      <c r="K124" s="333"/>
      <c r="L124" s="333"/>
    </row>
    <row r="125" spans="2:12" ht="0.75" customHeight="1">
      <c r="B125" s="363"/>
      <c r="C125" s="365">
        <v>11004</v>
      </c>
      <c r="D125" s="215" t="s">
        <v>106</v>
      </c>
      <c r="E125" s="349">
        <v>298575.40000000002</v>
      </c>
      <c r="F125" s="349">
        <v>300000</v>
      </c>
      <c r="G125" s="84"/>
      <c r="H125" s="84"/>
      <c r="I125" s="84"/>
      <c r="J125" s="84"/>
      <c r="K125" s="84"/>
      <c r="L125" s="84"/>
    </row>
    <row r="126" spans="2:12" ht="57" customHeight="1">
      <c r="B126" s="364"/>
      <c r="C126" s="366"/>
      <c r="D126" s="113" t="s">
        <v>168</v>
      </c>
      <c r="E126" s="350"/>
      <c r="F126" s="350"/>
      <c r="G126" s="349">
        <f>+J126*0.2</f>
        <v>116294.06000000001</v>
      </c>
      <c r="H126" s="349">
        <f>+J126*0.45</f>
        <v>261661.63500000004</v>
      </c>
      <c r="I126" s="349">
        <f>+J126*0.7</f>
        <v>407029.21</v>
      </c>
      <c r="J126" s="349">
        <v>581470.30000000005</v>
      </c>
      <c r="K126" s="349">
        <v>581470.30000000005</v>
      </c>
      <c r="L126" s="349">
        <v>581470.30000000005</v>
      </c>
    </row>
    <row r="127" spans="2:12" ht="20.25" customHeight="1">
      <c r="B127" s="364"/>
      <c r="C127" s="366"/>
      <c r="D127" s="215" t="s">
        <v>169</v>
      </c>
      <c r="E127" s="350"/>
      <c r="F127" s="350"/>
      <c r="G127" s="350"/>
      <c r="H127" s="350"/>
      <c r="I127" s="350"/>
      <c r="J127" s="350"/>
      <c r="K127" s="350"/>
      <c r="L127" s="350"/>
    </row>
    <row r="128" spans="2:12" ht="53.25" customHeight="1">
      <c r="B128" s="364"/>
      <c r="C128" s="366"/>
      <c r="D128" s="113" t="s">
        <v>170</v>
      </c>
      <c r="E128" s="350"/>
      <c r="F128" s="350"/>
      <c r="G128" s="350"/>
      <c r="H128" s="350"/>
      <c r="I128" s="350"/>
      <c r="J128" s="350"/>
      <c r="K128" s="350"/>
      <c r="L128" s="350"/>
    </row>
    <row r="129" spans="2:12" ht="19.5" customHeight="1">
      <c r="B129" s="364"/>
      <c r="C129" s="366"/>
      <c r="D129" s="215" t="s">
        <v>109</v>
      </c>
      <c r="E129" s="350"/>
      <c r="F129" s="350"/>
      <c r="G129" s="350"/>
      <c r="H129" s="350"/>
      <c r="I129" s="350"/>
      <c r="J129" s="350"/>
      <c r="K129" s="350"/>
      <c r="L129" s="350"/>
    </row>
    <row r="130" spans="2:12" ht="18" customHeight="1">
      <c r="B130" s="364"/>
      <c r="C130" s="367"/>
      <c r="D130" s="113" t="s">
        <v>171</v>
      </c>
      <c r="E130" s="354"/>
      <c r="F130" s="354"/>
      <c r="G130" s="350"/>
      <c r="H130" s="350"/>
      <c r="I130" s="350"/>
      <c r="J130" s="350"/>
      <c r="K130" s="350"/>
      <c r="L130" s="350"/>
    </row>
    <row r="131" spans="2:12" ht="0.75" customHeight="1">
      <c r="B131" s="319"/>
      <c r="C131" s="322"/>
      <c r="D131" s="28" t="s">
        <v>7</v>
      </c>
      <c r="E131" s="331"/>
      <c r="F131" s="331"/>
      <c r="G131" s="331"/>
      <c r="H131" s="331"/>
      <c r="I131" s="331"/>
      <c r="J131" s="331"/>
      <c r="K131" s="331"/>
      <c r="L131" s="331"/>
    </row>
    <row r="132" spans="2:12" ht="41.25" hidden="1" customHeight="1">
      <c r="B132" s="320"/>
      <c r="C132" s="323"/>
      <c r="D132" s="27"/>
      <c r="E132" s="330"/>
      <c r="F132" s="330"/>
      <c r="G132" s="330"/>
      <c r="H132" s="330"/>
      <c r="I132" s="330"/>
      <c r="J132" s="330"/>
      <c r="K132" s="330"/>
      <c r="L132" s="330"/>
    </row>
    <row r="133" spans="2:12" ht="1.5" hidden="1" customHeight="1">
      <c r="B133" s="320"/>
      <c r="C133" s="323"/>
      <c r="D133" s="28" t="s">
        <v>8</v>
      </c>
      <c r="E133" s="330"/>
      <c r="F133" s="330"/>
      <c r="G133" s="330"/>
      <c r="H133" s="330"/>
      <c r="I133" s="330"/>
      <c r="J133" s="330"/>
      <c r="K133" s="330"/>
      <c r="L133" s="330"/>
    </row>
    <row r="134" spans="2:12" ht="39" hidden="1" customHeight="1">
      <c r="B134" s="320"/>
      <c r="C134" s="323"/>
      <c r="D134" s="27"/>
      <c r="E134" s="330"/>
      <c r="F134" s="330"/>
      <c r="G134" s="330"/>
      <c r="H134" s="330"/>
      <c r="I134" s="330"/>
      <c r="J134" s="330"/>
      <c r="K134" s="330"/>
      <c r="L134" s="330"/>
    </row>
    <row r="135" spans="2:12" ht="15.75" hidden="1" customHeight="1">
      <c r="B135" s="320"/>
      <c r="C135" s="323"/>
      <c r="D135" s="28" t="s">
        <v>9</v>
      </c>
      <c r="E135" s="330"/>
      <c r="F135" s="330"/>
      <c r="G135" s="330"/>
      <c r="H135" s="330"/>
      <c r="I135" s="330"/>
      <c r="J135" s="330"/>
      <c r="K135" s="330"/>
      <c r="L135" s="330"/>
    </row>
    <row r="136" spans="2:12" ht="15.75" hidden="1" customHeight="1">
      <c r="B136" s="320"/>
      <c r="C136" s="324"/>
      <c r="D136" s="29"/>
      <c r="E136" s="330"/>
      <c r="F136" s="330"/>
      <c r="G136" s="330"/>
      <c r="H136" s="330"/>
      <c r="I136" s="330"/>
      <c r="J136" s="330"/>
      <c r="K136" s="330"/>
      <c r="L136" s="330"/>
    </row>
    <row r="137" spans="2:12" ht="57" hidden="1" customHeight="1">
      <c r="B137" s="363"/>
      <c r="C137" s="365">
        <v>11005</v>
      </c>
      <c r="D137" s="113" t="s">
        <v>215</v>
      </c>
      <c r="E137" s="349"/>
      <c r="F137" s="349"/>
      <c r="G137" s="361"/>
      <c r="H137" s="361"/>
      <c r="I137" s="361"/>
      <c r="J137" s="361"/>
      <c r="K137" s="361"/>
      <c r="L137" s="361"/>
    </row>
    <row r="138" spans="2:12" ht="20.25" hidden="1" customHeight="1">
      <c r="B138" s="364"/>
      <c r="C138" s="366"/>
      <c r="D138" s="215" t="s">
        <v>169</v>
      </c>
      <c r="E138" s="350"/>
      <c r="F138" s="350"/>
      <c r="G138" s="362"/>
      <c r="H138" s="362"/>
      <c r="I138" s="362"/>
      <c r="J138" s="362"/>
      <c r="K138" s="362"/>
      <c r="L138" s="362"/>
    </row>
    <row r="139" spans="2:12" ht="53.25" hidden="1" customHeight="1">
      <c r="B139" s="364"/>
      <c r="C139" s="366"/>
      <c r="D139" s="113" t="s">
        <v>214</v>
      </c>
      <c r="E139" s="350"/>
      <c r="F139" s="350"/>
      <c r="G139" s="362"/>
      <c r="H139" s="362"/>
      <c r="I139" s="362"/>
      <c r="J139" s="362"/>
      <c r="K139" s="362"/>
      <c r="L139" s="362"/>
    </row>
    <row r="140" spans="2:12" ht="19.5" hidden="1" customHeight="1">
      <c r="B140" s="364"/>
      <c r="C140" s="366"/>
      <c r="D140" s="215" t="s">
        <v>109</v>
      </c>
      <c r="E140" s="350"/>
      <c r="F140" s="350"/>
      <c r="G140" s="362"/>
      <c r="H140" s="362"/>
      <c r="I140" s="362"/>
      <c r="J140" s="362"/>
      <c r="K140" s="362"/>
      <c r="L140" s="362"/>
    </row>
    <row r="141" spans="2:12" ht="18" hidden="1" customHeight="1">
      <c r="B141" s="364"/>
      <c r="C141" s="366"/>
      <c r="D141" s="113" t="s">
        <v>171</v>
      </c>
      <c r="E141" s="350"/>
      <c r="F141" s="350"/>
      <c r="G141" s="362"/>
      <c r="H141" s="362"/>
      <c r="I141" s="362"/>
      <c r="J141" s="362"/>
      <c r="K141" s="362"/>
      <c r="L141" s="362"/>
    </row>
    <row r="142" spans="2:12" hidden="1">
      <c r="B142" s="364"/>
      <c r="C142" s="367"/>
      <c r="D142" s="413"/>
      <c r="E142" s="413"/>
      <c r="F142" s="413"/>
      <c r="G142" s="413"/>
      <c r="H142" s="413"/>
      <c r="I142" s="413"/>
      <c r="J142" s="413"/>
      <c r="K142" s="413"/>
      <c r="L142" s="413"/>
    </row>
    <row r="143" spans="2:12" ht="25.5" hidden="1">
      <c r="B143" s="363"/>
      <c r="C143" s="365">
        <v>11006</v>
      </c>
      <c r="D143" s="113" t="s">
        <v>216</v>
      </c>
      <c r="E143" s="385"/>
      <c r="F143" s="385"/>
      <c r="G143" s="361"/>
      <c r="H143" s="361"/>
      <c r="I143" s="361"/>
      <c r="J143" s="361"/>
      <c r="K143" s="361"/>
      <c r="L143" s="361"/>
    </row>
    <row r="144" spans="2:12" ht="20.25" hidden="1" customHeight="1">
      <c r="B144" s="364"/>
      <c r="C144" s="366"/>
      <c r="D144" s="215" t="s">
        <v>169</v>
      </c>
      <c r="E144" s="385"/>
      <c r="F144" s="385"/>
      <c r="G144" s="362"/>
      <c r="H144" s="362"/>
      <c r="I144" s="362"/>
      <c r="J144" s="362"/>
      <c r="K144" s="362"/>
      <c r="L144" s="362"/>
    </row>
    <row r="145" spans="2:12" ht="75" hidden="1" customHeight="1">
      <c r="B145" s="364"/>
      <c r="C145" s="366"/>
      <c r="D145" s="113" t="s">
        <v>217</v>
      </c>
      <c r="E145" s="385"/>
      <c r="F145" s="385"/>
      <c r="G145" s="362"/>
      <c r="H145" s="362"/>
      <c r="I145" s="362"/>
      <c r="J145" s="362"/>
      <c r="K145" s="362"/>
      <c r="L145" s="362"/>
    </row>
    <row r="146" spans="2:12" ht="19.5" hidden="1" customHeight="1">
      <c r="B146" s="364"/>
      <c r="C146" s="366"/>
      <c r="D146" s="215" t="s">
        <v>109</v>
      </c>
      <c r="E146" s="385"/>
      <c r="F146" s="385"/>
      <c r="G146" s="362"/>
      <c r="H146" s="362"/>
      <c r="I146" s="362"/>
      <c r="J146" s="362"/>
      <c r="K146" s="362"/>
      <c r="L146" s="362"/>
    </row>
    <row r="147" spans="2:12" ht="18" hidden="1" customHeight="1">
      <c r="B147" s="364"/>
      <c r="C147" s="366"/>
      <c r="D147" s="214" t="s">
        <v>171</v>
      </c>
      <c r="E147" s="385"/>
      <c r="F147" s="385"/>
      <c r="G147" s="362"/>
      <c r="H147" s="362"/>
      <c r="I147" s="362"/>
      <c r="J147" s="362"/>
      <c r="K147" s="362"/>
      <c r="L147" s="362"/>
    </row>
    <row r="148" spans="2:12" hidden="1">
      <c r="B148" s="364"/>
      <c r="C148" s="367"/>
      <c r="D148" s="413"/>
      <c r="E148" s="413"/>
      <c r="F148" s="413"/>
      <c r="G148" s="413"/>
      <c r="H148" s="413"/>
      <c r="I148" s="413"/>
      <c r="J148" s="413"/>
      <c r="K148" s="413"/>
      <c r="L148" s="413"/>
    </row>
    <row r="149" spans="2:12" ht="25.5" hidden="1">
      <c r="B149" s="363"/>
      <c r="C149" s="365">
        <v>11007</v>
      </c>
      <c r="D149" s="113" t="s">
        <v>218</v>
      </c>
      <c r="E149" s="385"/>
      <c r="F149" s="385"/>
      <c r="G149" s="361"/>
      <c r="H149" s="361"/>
      <c r="I149" s="361"/>
      <c r="J149" s="361"/>
      <c r="K149" s="361"/>
      <c r="L149" s="361"/>
    </row>
    <row r="150" spans="2:12" ht="20.25" hidden="1" customHeight="1">
      <c r="B150" s="364"/>
      <c r="C150" s="366"/>
      <c r="D150" s="215" t="s">
        <v>169</v>
      </c>
      <c r="E150" s="385"/>
      <c r="F150" s="385"/>
      <c r="G150" s="362"/>
      <c r="H150" s="362"/>
      <c r="I150" s="362"/>
      <c r="J150" s="362"/>
      <c r="K150" s="362"/>
      <c r="L150" s="362"/>
    </row>
    <row r="151" spans="2:12" ht="75" hidden="1" customHeight="1">
      <c r="B151" s="364"/>
      <c r="C151" s="366"/>
      <c r="D151" s="113" t="s">
        <v>219</v>
      </c>
      <c r="E151" s="385"/>
      <c r="F151" s="385"/>
      <c r="G151" s="362"/>
      <c r="H151" s="362"/>
      <c r="I151" s="362"/>
      <c r="J151" s="362"/>
      <c r="K151" s="362"/>
      <c r="L151" s="362"/>
    </row>
    <row r="152" spans="2:12" ht="19.5" hidden="1" customHeight="1">
      <c r="B152" s="364"/>
      <c r="C152" s="366"/>
      <c r="D152" s="215" t="s">
        <v>109</v>
      </c>
      <c r="E152" s="385"/>
      <c r="F152" s="385"/>
      <c r="G152" s="362"/>
      <c r="H152" s="362"/>
      <c r="I152" s="362"/>
      <c r="J152" s="362"/>
      <c r="K152" s="362"/>
      <c r="L152" s="362"/>
    </row>
    <row r="153" spans="2:12" ht="18" hidden="1" customHeight="1">
      <c r="B153" s="364"/>
      <c r="C153" s="366"/>
      <c r="D153" s="113" t="s">
        <v>171</v>
      </c>
      <c r="E153" s="385"/>
      <c r="F153" s="385"/>
      <c r="G153" s="362"/>
      <c r="H153" s="362"/>
      <c r="I153" s="362"/>
      <c r="J153" s="362"/>
      <c r="K153" s="362"/>
      <c r="L153" s="362"/>
    </row>
    <row r="154" spans="2:12" hidden="1">
      <c r="B154" s="364"/>
      <c r="C154" s="367"/>
      <c r="D154" s="413"/>
      <c r="E154" s="413"/>
      <c r="F154" s="413"/>
      <c r="G154" s="413"/>
      <c r="H154" s="413"/>
      <c r="I154" s="413"/>
      <c r="J154" s="413"/>
      <c r="K154" s="413"/>
      <c r="L154" s="413"/>
    </row>
    <row r="155" spans="2:12" hidden="1">
      <c r="B155" s="363"/>
      <c r="C155" s="365">
        <v>11008</v>
      </c>
      <c r="D155" s="113" t="s">
        <v>220</v>
      </c>
      <c r="E155" s="385"/>
      <c r="F155" s="385"/>
      <c r="G155" s="361"/>
      <c r="H155" s="361"/>
      <c r="I155" s="361"/>
      <c r="J155" s="361"/>
      <c r="K155" s="361"/>
      <c r="L155" s="361"/>
    </row>
    <row r="156" spans="2:12" ht="20.25" hidden="1" customHeight="1">
      <c r="B156" s="364"/>
      <c r="C156" s="366"/>
      <c r="D156" s="215" t="s">
        <v>169</v>
      </c>
      <c r="E156" s="385"/>
      <c r="F156" s="385"/>
      <c r="G156" s="362"/>
      <c r="H156" s="362"/>
      <c r="I156" s="362"/>
      <c r="J156" s="362"/>
      <c r="K156" s="362"/>
      <c r="L156" s="362"/>
    </row>
    <row r="157" spans="2:12" ht="83.25" hidden="1" customHeight="1">
      <c r="B157" s="364"/>
      <c r="C157" s="366"/>
      <c r="D157" s="113" t="s">
        <v>222</v>
      </c>
      <c r="E157" s="385"/>
      <c r="F157" s="385"/>
      <c r="G157" s="362"/>
      <c r="H157" s="362"/>
      <c r="I157" s="362"/>
      <c r="J157" s="362"/>
      <c r="K157" s="362"/>
      <c r="L157" s="362"/>
    </row>
    <row r="158" spans="2:12" ht="19.5" hidden="1" customHeight="1">
      <c r="B158" s="364"/>
      <c r="C158" s="366"/>
      <c r="D158" s="215" t="s">
        <v>109</v>
      </c>
      <c r="E158" s="385"/>
      <c r="F158" s="385"/>
      <c r="G158" s="362"/>
      <c r="H158" s="362"/>
      <c r="I158" s="362"/>
      <c r="J158" s="362"/>
      <c r="K158" s="362"/>
      <c r="L158" s="362"/>
    </row>
    <row r="159" spans="2:12" ht="18" hidden="1" customHeight="1">
      <c r="B159" s="364"/>
      <c r="C159" s="366"/>
      <c r="D159" s="214" t="s">
        <v>171</v>
      </c>
      <c r="E159" s="385"/>
      <c r="F159" s="385"/>
      <c r="G159" s="362"/>
      <c r="H159" s="362"/>
      <c r="I159" s="362"/>
      <c r="J159" s="362"/>
      <c r="K159" s="362"/>
      <c r="L159" s="362"/>
    </row>
    <row r="160" spans="2:12" hidden="1">
      <c r="B160" s="364"/>
      <c r="C160" s="367"/>
      <c r="D160" s="413"/>
      <c r="E160" s="413"/>
      <c r="F160" s="413"/>
      <c r="G160" s="413"/>
      <c r="H160" s="413"/>
      <c r="I160" s="413"/>
      <c r="J160" s="413"/>
      <c r="K160" s="413"/>
      <c r="L160" s="413"/>
    </row>
    <row r="161" spans="2:12" hidden="1">
      <c r="B161" s="363"/>
      <c r="C161" s="365">
        <v>11009</v>
      </c>
      <c r="D161" s="113" t="s">
        <v>224</v>
      </c>
      <c r="E161" s="385"/>
      <c r="F161" s="385"/>
      <c r="G161" s="361"/>
      <c r="H161" s="361"/>
      <c r="I161" s="361"/>
      <c r="J161" s="361"/>
      <c r="K161" s="361"/>
      <c r="L161" s="361"/>
    </row>
    <row r="162" spans="2:12" ht="20.25" hidden="1" customHeight="1">
      <c r="B162" s="364"/>
      <c r="C162" s="366"/>
      <c r="D162" s="215" t="s">
        <v>169</v>
      </c>
      <c r="E162" s="385"/>
      <c r="F162" s="385"/>
      <c r="G162" s="362"/>
      <c r="H162" s="362"/>
      <c r="I162" s="362"/>
      <c r="J162" s="362"/>
      <c r="K162" s="362"/>
      <c r="L162" s="362"/>
    </row>
    <row r="163" spans="2:12" ht="48" hidden="1" customHeight="1">
      <c r="B163" s="364"/>
      <c r="C163" s="366"/>
      <c r="D163" s="113" t="s">
        <v>225</v>
      </c>
      <c r="E163" s="385"/>
      <c r="F163" s="385"/>
      <c r="G163" s="362"/>
      <c r="H163" s="362"/>
      <c r="I163" s="362"/>
      <c r="J163" s="362"/>
      <c r="K163" s="362"/>
      <c r="L163" s="362"/>
    </row>
    <row r="164" spans="2:12" ht="19.5" hidden="1" customHeight="1">
      <c r="B164" s="364"/>
      <c r="C164" s="366"/>
      <c r="D164" s="215" t="s">
        <v>109</v>
      </c>
      <c r="E164" s="385"/>
      <c r="F164" s="385"/>
      <c r="G164" s="362"/>
      <c r="H164" s="362"/>
      <c r="I164" s="362"/>
      <c r="J164" s="362"/>
      <c r="K164" s="362"/>
      <c r="L164" s="362"/>
    </row>
    <row r="165" spans="2:12" ht="18" hidden="1" customHeight="1">
      <c r="B165" s="364"/>
      <c r="C165" s="366"/>
      <c r="D165" s="113" t="s">
        <v>171</v>
      </c>
      <c r="E165" s="385"/>
      <c r="F165" s="385"/>
      <c r="G165" s="362"/>
      <c r="H165" s="362"/>
      <c r="I165" s="362"/>
      <c r="J165" s="362"/>
      <c r="K165" s="362"/>
      <c r="L165" s="362"/>
    </row>
    <row r="166" spans="2:12" hidden="1">
      <c r="B166" s="364"/>
      <c r="C166" s="367"/>
      <c r="D166" s="413"/>
      <c r="E166" s="413"/>
      <c r="F166" s="413"/>
      <c r="G166" s="413"/>
      <c r="H166" s="413"/>
      <c r="I166" s="413"/>
      <c r="J166" s="413"/>
      <c r="K166" s="413"/>
      <c r="L166" s="413"/>
    </row>
    <row r="167" spans="2:12" ht="34.5" hidden="1" customHeight="1">
      <c r="B167" s="363"/>
      <c r="C167" s="365">
        <v>11010</v>
      </c>
      <c r="D167" s="113" t="s">
        <v>226</v>
      </c>
      <c r="E167" s="385"/>
      <c r="F167" s="385"/>
      <c r="G167" s="361"/>
      <c r="H167" s="361"/>
      <c r="I167" s="361"/>
      <c r="J167" s="361"/>
      <c r="K167" s="361"/>
      <c r="L167" s="361"/>
    </row>
    <row r="168" spans="2:12" ht="20.25" hidden="1" customHeight="1">
      <c r="B168" s="364"/>
      <c r="C168" s="366"/>
      <c r="D168" s="215" t="s">
        <v>169</v>
      </c>
      <c r="E168" s="385"/>
      <c r="F168" s="385"/>
      <c r="G168" s="362"/>
      <c r="H168" s="362"/>
      <c r="I168" s="362"/>
      <c r="J168" s="362"/>
      <c r="K168" s="362"/>
      <c r="L168" s="362"/>
    </row>
    <row r="169" spans="2:12" ht="75" hidden="1" customHeight="1">
      <c r="B169" s="364"/>
      <c r="C169" s="366"/>
      <c r="D169" s="113" t="s">
        <v>227</v>
      </c>
      <c r="E169" s="385"/>
      <c r="F169" s="385"/>
      <c r="G169" s="362"/>
      <c r="H169" s="362"/>
      <c r="I169" s="362"/>
      <c r="J169" s="362"/>
      <c r="K169" s="362"/>
      <c r="L169" s="362"/>
    </row>
    <row r="170" spans="2:12" ht="19.5" hidden="1" customHeight="1">
      <c r="B170" s="364"/>
      <c r="C170" s="366"/>
      <c r="D170" s="215" t="s">
        <v>109</v>
      </c>
      <c r="E170" s="385"/>
      <c r="F170" s="385"/>
      <c r="G170" s="362"/>
      <c r="H170" s="362"/>
      <c r="I170" s="362"/>
      <c r="J170" s="362"/>
      <c r="K170" s="362"/>
      <c r="L170" s="362"/>
    </row>
    <row r="171" spans="2:12" ht="18" hidden="1" customHeight="1">
      <c r="B171" s="364"/>
      <c r="C171" s="366"/>
      <c r="D171" s="214" t="s">
        <v>171</v>
      </c>
      <c r="E171" s="385"/>
      <c r="F171" s="385"/>
      <c r="G171" s="362"/>
      <c r="H171" s="362"/>
      <c r="I171" s="362"/>
      <c r="J171" s="362"/>
      <c r="K171" s="362"/>
      <c r="L171" s="362"/>
    </row>
    <row r="172" spans="2:12" hidden="1">
      <c r="B172" s="364"/>
      <c r="C172" s="367"/>
      <c r="D172" s="413"/>
      <c r="E172" s="413"/>
      <c r="F172" s="413"/>
      <c r="G172" s="413"/>
      <c r="H172" s="413"/>
      <c r="I172" s="413"/>
      <c r="J172" s="413"/>
      <c r="K172" s="413"/>
      <c r="L172" s="413"/>
    </row>
    <row r="173" spans="2:12" ht="25.5" hidden="1">
      <c r="B173" s="363"/>
      <c r="C173" s="365">
        <v>11011</v>
      </c>
      <c r="D173" s="113" t="s">
        <v>228</v>
      </c>
      <c r="E173" s="385"/>
      <c r="F173" s="385"/>
      <c r="G173" s="361"/>
      <c r="H173" s="361"/>
      <c r="I173" s="361"/>
      <c r="J173" s="361"/>
      <c r="K173" s="361"/>
      <c r="L173" s="361"/>
    </row>
    <row r="174" spans="2:12" ht="20.25" hidden="1" customHeight="1">
      <c r="B174" s="364"/>
      <c r="C174" s="366"/>
      <c r="D174" s="215" t="s">
        <v>169</v>
      </c>
      <c r="E174" s="385"/>
      <c r="F174" s="385"/>
      <c r="G174" s="362"/>
      <c r="H174" s="362"/>
      <c r="I174" s="362"/>
      <c r="J174" s="362"/>
      <c r="K174" s="362"/>
      <c r="L174" s="362"/>
    </row>
    <row r="175" spans="2:12" ht="50.25" hidden="1" customHeight="1">
      <c r="B175" s="364"/>
      <c r="C175" s="366"/>
      <c r="D175" s="113" t="s">
        <v>229</v>
      </c>
      <c r="E175" s="385"/>
      <c r="F175" s="385"/>
      <c r="G175" s="362"/>
      <c r="H175" s="362"/>
      <c r="I175" s="362"/>
      <c r="J175" s="362"/>
      <c r="K175" s="362"/>
      <c r="L175" s="362"/>
    </row>
    <row r="176" spans="2:12" ht="19.5" hidden="1" customHeight="1">
      <c r="B176" s="364"/>
      <c r="C176" s="366"/>
      <c r="D176" s="215" t="s">
        <v>109</v>
      </c>
      <c r="E176" s="385"/>
      <c r="F176" s="385"/>
      <c r="G176" s="362"/>
      <c r="H176" s="362"/>
      <c r="I176" s="362"/>
      <c r="J176" s="362"/>
      <c r="K176" s="362"/>
      <c r="L176" s="362"/>
    </row>
    <row r="177" spans="2:12" ht="18" hidden="1" customHeight="1">
      <c r="B177" s="364"/>
      <c r="C177" s="366"/>
      <c r="D177" s="113" t="s">
        <v>171</v>
      </c>
      <c r="E177" s="385"/>
      <c r="F177" s="385"/>
      <c r="G177" s="362"/>
      <c r="H177" s="362"/>
      <c r="I177" s="362"/>
      <c r="J177" s="362"/>
      <c r="K177" s="362"/>
      <c r="L177" s="362"/>
    </row>
    <row r="178" spans="2:12" hidden="1">
      <c r="B178" s="364"/>
      <c r="C178" s="367"/>
      <c r="D178" s="413"/>
      <c r="E178" s="413"/>
      <c r="F178" s="413"/>
      <c r="G178" s="413"/>
      <c r="H178" s="413"/>
      <c r="I178" s="413"/>
      <c r="J178" s="413"/>
      <c r="K178" s="413"/>
      <c r="L178" s="413"/>
    </row>
    <row r="179" spans="2:12" hidden="1">
      <c r="B179" s="363"/>
      <c r="C179" s="365">
        <v>11012</v>
      </c>
      <c r="D179" s="113" t="s">
        <v>230</v>
      </c>
      <c r="E179" s="385"/>
      <c r="F179" s="385"/>
      <c r="G179" s="361">
        <v>0</v>
      </c>
      <c r="H179" s="361"/>
      <c r="I179" s="361"/>
      <c r="J179" s="361"/>
      <c r="K179" s="361"/>
      <c r="L179" s="361"/>
    </row>
    <row r="180" spans="2:12" ht="20.25" hidden="1" customHeight="1">
      <c r="B180" s="364"/>
      <c r="C180" s="366"/>
      <c r="D180" s="215" t="s">
        <v>169</v>
      </c>
      <c r="E180" s="385"/>
      <c r="F180" s="385"/>
      <c r="G180" s="362"/>
      <c r="H180" s="362"/>
      <c r="I180" s="362"/>
      <c r="J180" s="362"/>
      <c r="K180" s="362"/>
      <c r="L180" s="362"/>
    </row>
    <row r="181" spans="2:12" ht="199.5" hidden="1" customHeight="1">
      <c r="B181" s="364"/>
      <c r="C181" s="366"/>
      <c r="D181" s="113" t="s">
        <v>279</v>
      </c>
      <c r="E181" s="385"/>
      <c r="F181" s="385"/>
      <c r="G181" s="362"/>
      <c r="H181" s="362"/>
      <c r="I181" s="362"/>
      <c r="J181" s="362"/>
      <c r="K181" s="362"/>
      <c r="L181" s="362"/>
    </row>
    <row r="182" spans="2:12" ht="19.5" hidden="1" customHeight="1">
      <c r="B182" s="364"/>
      <c r="C182" s="366"/>
      <c r="D182" s="215" t="s">
        <v>109</v>
      </c>
      <c r="E182" s="385"/>
      <c r="F182" s="385"/>
      <c r="G182" s="362"/>
      <c r="H182" s="362"/>
      <c r="I182" s="362"/>
      <c r="J182" s="362"/>
      <c r="K182" s="362"/>
      <c r="L182" s="362"/>
    </row>
    <row r="183" spans="2:12" ht="18" hidden="1" customHeight="1">
      <c r="B183" s="364"/>
      <c r="C183" s="366"/>
      <c r="D183" s="113" t="s">
        <v>171</v>
      </c>
      <c r="E183" s="385"/>
      <c r="F183" s="385"/>
      <c r="G183" s="362"/>
      <c r="H183" s="362"/>
      <c r="I183" s="362"/>
      <c r="J183" s="362"/>
      <c r="K183" s="362"/>
      <c r="L183" s="362"/>
    </row>
    <row r="184" spans="2:12" hidden="1">
      <c r="B184" s="364"/>
      <c r="C184" s="367"/>
      <c r="D184" s="413"/>
      <c r="E184" s="413"/>
      <c r="F184" s="413"/>
      <c r="G184" s="413"/>
      <c r="H184" s="413"/>
      <c r="I184" s="413"/>
      <c r="J184" s="413"/>
      <c r="K184" s="413"/>
      <c r="L184" s="413"/>
    </row>
    <row r="185" spans="2:12" s="50" customFormat="1" hidden="1">
      <c r="B185" s="375" t="s">
        <v>265</v>
      </c>
      <c r="C185" s="376"/>
      <c r="D185" s="376"/>
      <c r="E185" s="376"/>
      <c r="F185" s="376"/>
      <c r="G185" s="376"/>
      <c r="H185" s="376"/>
      <c r="I185" s="376"/>
      <c r="J185" s="376"/>
      <c r="K185" s="376"/>
      <c r="L185" s="376"/>
    </row>
    <row r="186" spans="2:12" hidden="1">
      <c r="B186" s="363"/>
      <c r="C186" s="365">
        <v>32001</v>
      </c>
      <c r="D186" s="113" t="s">
        <v>221</v>
      </c>
      <c r="E186" s="385"/>
      <c r="F186" s="385"/>
      <c r="G186" s="361"/>
      <c r="H186" s="361"/>
      <c r="I186" s="361"/>
      <c r="J186" s="361"/>
      <c r="K186" s="361"/>
      <c r="L186" s="361"/>
    </row>
    <row r="187" spans="2:12" ht="20.25" hidden="1" customHeight="1">
      <c r="B187" s="364"/>
      <c r="C187" s="366"/>
      <c r="D187" s="215" t="s">
        <v>169</v>
      </c>
      <c r="E187" s="385"/>
      <c r="F187" s="385"/>
      <c r="G187" s="362"/>
      <c r="H187" s="362"/>
      <c r="I187" s="362"/>
      <c r="J187" s="362"/>
      <c r="K187" s="362"/>
      <c r="L187" s="362"/>
    </row>
    <row r="188" spans="2:12" ht="101.25" hidden="1" customHeight="1">
      <c r="B188" s="364"/>
      <c r="C188" s="366"/>
      <c r="D188" s="113" t="s">
        <v>223</v>
      </c>
      <c r="E188" s="385"/>
      <c r="F188" s="385"/>
      <c r="G188" s="362"/>
      <c r="H188" s="362"/>
      <c r="I188" s="362"/>
      <c r="J188" s="362"/>
      <c r="K188" s="362"/>
      <c r="L188" s="362"/>
    </row>
    <row r="189" spans="2:12" ht="19.5" hidden="1" customHeight="1">
      <c r="B189" s="364"/>
      <c r="C189" s="366"/>
      <c r="D189" s="215" t="s">
        <v>109</v>
      </c>
      <c r="E189" s="385"/>
      <c r="F189" s="385"/>
      <c r="G189" s="362"/>
      <c r="H189" s="362"/>
      <c r="I189" s="362"/>
      <c r="J189" s="362"/>
      <c r="K189" s="362"/>
      <c r="L189" s="362"/>
    </row>
    <row r="190" spans="2:12" ht="41.25" hidden="1" customHeight="1">
      <c r="B190" s="364"/>
      <c r="C190" s="366"/>
      <c r="D190" s="212" t="s">
        <v>121</v>
      </c>
      <c r="E190" s="385"/>
      <c r="F190" s="385"/>
      <c r="G190" s="362"/>
      <c r="H190" s="362"/>
      <c r="I190" s="362"/>
      <c r="J190" s="362"/>
      <c r="K190" s="362"/>
      <c r="L190" s="362"/>
    </row>
    <row r="191" spans="2:12">
      <c r="B191" s="364"/>
      <c r="C191" s="367"/>
      <c r="D191" s="413"/>
      <c r="E191" s="413"/>
      <c r="F191" s="413"/>
      <c r="G191" s="413"/>
      <c r="H191" s="413"/>
      <c r="I191" s="413"/>
      <c r="J191" s="413"/>
      <c r="K191" s="413"/>
      <c r="L191" s="413"/>
    </row>
    <row r="192" spans="2:12">
      <c r="B192" s="322">
        <v>1190</v>
      </c>
      <c r="C192" s="337"/>
      <c r="D192" s="30" t="s">
        <v>4</v>
      </c>
      <c r="E192" s="331">
        <f>+E200+E206+E212+E218</f>
        <v>3214478.7199999997</v>
      </c>
      <c r="F192" s="331">
        <f t="shared" ref="F192:L192" si="3">+F200+F206+F212+F218</f>
        <v>5794173.8999999994</v>
      </c>
      <c r="G192" s="331">
        <f t="shared" si="3"/>
        <v>4172411.2349999999</v>
      </c>
      <c r="H192" s="331">
        <f t="shared" si="3"/>
        <v>9352083.1350000016</v>
      </c>
      <c r="I192" s="331">
        <f t="shared" ref="I192:J192" si="4">+I200+I206+I212+I218</f>
        <v>13531755.035</v>
      </c>
      <c r="J192" s="331">
        <f t="shared" si="4"/>
        <v>18718812.600000001</v>
      </c>
      <c r="K192" s="331">
        <f t="shared" si="3"/>
        <v>11918083.458343925</v>
      </c>
      <c r="L192" s="331">
        <f t="shared" si="3"/>
        <v>10348891.199999999</v>
      </c>
    </row>
    <row r="193" spans="2:12">
      <c r="B193" s="323"/>
      <c r="C193" s="338"/>
      <c r="D193" s="51" t="s">
        <v>65</v>
      </c>
      <c r="E193" s="330"/>
      <c r="F193" s="330"/>
      <c r="G193" s="330"/>
      <c r="H193" s="330"/>
      <c r="I193" s="330"/>
      <c r="J193" s="330"/>
      <c r="K193" s="330"/>
      <c r="L193" s="330"/>
    </row>
    <row r="194" spans="2:12">
      <c r="B194" s="323"/>
      <c r="C194" s="338"/>
      <c r="D194" s="30" t="s">
        <v>66</v>
      </c>
      <c r="E194" s="330"/>
      <c r="F194" s="330"/>
      <c r="G194" s="330"/>
      <c r="H194" s="330"/>
      <c r="I194" s="330"/>
      <c r="J194" s="330"/>
      <c r="K194" s="330"/>
      <c r="L194" s="330"/>
    </row>
    <row r="195" spans="2:12" ht="25.5">
      <c r="B195" s="323"/>
      <c r="C195" s="338"/>
      <c r="D195" s="51" t="s">
        <v>67</v>
      </c>
      <c r="E195" s="330"/>
      <c r="F195" s="330"/>
      <c r="G195" s="330"/>
      <c r="H195" s="330"/>
      <c r="I195" s="330"/>
      <c r="J195" s="330"/>
      <c r="K195" s="330"/>
      <c r="L195" s="330"/>
    </row>
    <row r="196" spans="2:12">
      <c r="B196" s="323"/>
      <c r="C196" s="338"/>
      <c r="D196" s="30" t="s">
        <v>6</v>
      </c>
      <c r="E196" s="330"/>
      <c r="F196" s="330"/>
      <c r="G196" s="330"/>
      <c r="H196" s="330"/>
      <c r="I196" s="330"/>
      <c r="J196" s="330"/>
      <c r="K196" s="330"/>
      <c r="L196" s="330"/>
    </row>
    <row r="197" spans="2:12" ht="25.5">
      <c r="B197" s="323"/>
      <c r="C197" s="338"/>
      <c r="D197" s="52" t="s">
        <v>68</v>
      </c>
      <c r="E197" s="333"/>
      <c r="F197" s="333"/>
      <c r="G197" s="333"/>
      <c r="H197" s="333"/>
      <c r="I197" s="333"/>
      <c r="J197" s="333"/>
      <c r="K197" s="333"/>
      <c r="L197" s="333"/>
    </row>
    <row r="198" spans="2:12" ht="15" customHeight="1">
      <c r="B198" s="334" t="s">
        <v>13</v>
      </c>
      <c r="C198" s="334"/>
      <c r="D198" s="334"/>
      <c r="E198" s="334"/>
      <c r="F198" s="334"/>
      <c r="G198" s="334"/>
      <c r="H198" s="334"/>
      <c r="I198" s="334"/>
      <c r="J198" s="334"/>
      <c r="K198" s="334"/>
      <c r="L198" s="334"/>
    </row>
    <row r="199" spans="2:12">
      <c r="B199" s="348"/>
      <c r="C199" s="348"/>
      <c r="D199" s="334" t="s">
        <v>11</v>
      </c>
      <c r="E199" s="334"/>
      <c r="F199" s="334"/>
      <c r="G199" s="334"/>
      <c r="H199" s="334"/>
      <c r="I199" s="334"/>
      <c r="J199" s="334"/>
      <c r="K199" s="334"/>
      <c r="L199" s="334"/>
    </row>
    <row r="200" spans="2:12">
      <c r="B200" s="319"/>
      <c r="C200" s="377">
        <v>11001</v>
      </c>
      <c r="D200" s="53" t="s">
        <v>7</v>
      </c>
      <c r="E200" s="331">
        <v>133909.5</v>
      </c>
      <c r="F200" s="331">
        <v>123158.9</v>
      </c>
      <c r="G200" s="418">
        <f>+J200*0.2</f>
        <v>29042.66</v>
      </c>
      <c r="H200" s="418">
        <f>+J200*0.45</f>
        <v>65345.984999999993</v>
      </c>
      <c r="I200" s="418">
        <f>+J200*0.7</f>
        <v>101649.30999999998</v>
      </c>
      <c r="J200" s="418">
        <v>145213.29999999999</v>
      </c>
      <c r="K200" s="418">
        <v>147741.9</v>
      </c>
      <c r="L200" s="418">
        <v>148891.20000000001</v>
      </c>
    </row>
    <row r="201" spans="2:12" ht="38.25">
      <c r="B201" s="320"/>
      <c r="C201" s="378"/>
      <c r="D201" s="36" t="s">
        <v>69</v>
      </c>
      <c r="E201" s="330"/>
      <c r="F201" s="330">
        <v>127696.5</v>
      </c>
      <c r="G201" s="419">
        <f t="shared" ref="G201:G205" si="5">+L201*0.2</f>
        <v>28620.66</v>
      </c>
      <c r="H201" s="419">
        <f t="shared" ref="H201:H205" si="6">+L201*0.45</f>
        <v>64396.484999999993</v>
      </c>
      <c r="I201" s="419">
        <f t="shared" ref="I201:I205" si="7">+J201*0.7</f>
        <v>100172.30999999998</v>
      </c>
      <c r="J201" s="419">
        <v>143103.29999999999</v>
      </c>
      <c r="K201" s="419">
        <v>143103.29999999999</v>
      </c>
      <c r="L201" s="419">
        <v>143103.29999999999</v>
      </c>
    </row>
    <row r="202" spans="2:12">
      <c r="B202" s="320"/>
      <c r="C202" s="378"/>
      <c r="D202" s="46" t="s">
        <v>8</v>
      </c>
      <c r="E202" s="330"/>
      <c r="F202" s="330">
        <v>127696.5</v>
      </c>
      <c r="G202" s="419">
        <f t="shared" si="5"/>
        <v>28620.66</v>
      </c>
      <c r="H202" s="419">
        <f t="shared" si="6"/>
        <v>64396.484999999993</v>
      </c>
      <c r="I202" s="419">
        <f t="shared" si="7"/>
        <v>100172.30999999998</v>
      </c>
      <c r="J202" s="419">
        <v>143103.29999999999</v>
      </c>
      <c r="K202" s="419">
        <v>143103.29999999999</v>
      </c>
      <c r="L202" s="419">
        <v>143103.29999999999</v>
      </c>
    </row>
    <row r="203" spans="2:12" ht="51">
      <c r="B203" s="320"/>
      <c r="C203" s="378"/>
      <c r="D203" s="11" t="s">
        <v>70</v>
      </c>
      <c r="E203" s="330"/>
      <c r="F203" s="330">
        <v>127696.5</v>
      </c>
      <c r="G203" s="419">
        <f t="shared" si="5"/>
        <v>28620.66</v>
      </c>
      <c r="H203" s="419">
        <f t="shared" si="6"/>
        <v>64396.484999999993</v>
      </c>
      <c r="I203" s="419">
        <f t="shared" si="7"/>
        <v>100172.30999999998</v>
      </c>
      <c r="J203" s="419">
        <v>143103.29999999999</v>
      </c>
      <c r="K203" s="419">
        <v>143103.29999999999</v>
      </c>
      <c r="L203" s="419">
        <v>143103.29999999999</v>
      </c>
    </row>
    <row r="204" spans="2:12">
      <c r="B204" s="320"/>
      <c r="C204" s="378"/>
      <c r="D204" s="46" t="s">
        <v>9</v>
      </c>
      <c r="E204" s="330"/>
      <c r="F204" s="330">
        <v>127696.5</v>
      </c>
      <c r="G204" s="419">
        <f t="shared" si="5"/>
        <v>28620.66</v>
      </c>
      <c r="H204" s="419">
        <f t="shared" si="6"/>
        <v>64396.484999999993</v>
      </c>
      <c r="I204" s="419">
        <f t="shared" si="7"/>
        <v>100172.30999999998</v>
      </c>
      <c r="J204" s="419">
        <v>143103.29999999999</v>
      </c>
      <c r="K204" s="419">
        <v>143103.29999999999</v>
      </c>
      <c r="L204" s="419">
        <v>143103.29999999999</v>
      </c>
    </row>
    <row r="205" spans="2:12">
      <c r="B205" s="320"/>
      <c r="C205" s="379"/>
      <c r="D205" s="36" t="s">
        <v>32</v>
      </c>
      <c r="E205" s="333"/>
      <c r="F205" s="333">
        <v>127696.5</v>
      </c>
      <c r="G205" s="420">
        <f t="shared" si="5"/>
        <v>28620.66</v>
      </c>
      <c r="H205" s="420">
        <f t="shared" si="6"/>
        <v>64396.484999999993</v>
      </c>
      <c r="I205" s="420">
        <f t="shared" si="7"/>
        <v>100172.30999999998</v>
      </c>
      <c r="J205" s="420">
        <v>143103.29999999999</v>
      </c>
      <c r="K205" s="420">
        <v>143103.29999999999</v>
      </c>
      <c r="L205" s="420">
        <v>143103.29999999999</v>
      </c>
    </row>
    <row r="206" spans="2:12">
      <c r="B206" s="358"/>
      <c r="C206" s="377" t="s">
        <v>64</v>
      </c>
      <c r="D206" s="46" t="s">
        <v>71</v>
      </c>
      <c r="E206" s="331">
        <v>118058.3</v>
      </c>
      <c r="F206" s="327">
        <v>200000</v>
      </c>
      <c r="G206" s="382">
        <v>2000000</v>
      </c>
      <c r="H206" s="382">
        <v>5000000</v>
      </c>
      <c r="I206" s="382">
        <v>7000000</v>
      </c>
      <c r="J206" s="382">
        <v>10000000</v>
      </c>
      <c r="K206" s="382">
        <v>10000000</v>
      </c>
      <c r="L206" s="382">
        <v>10000000</v>
      </c>
    </row>
    <row r="207" spans="2:12">
      <c r="B207" s="359"/>
      <c r="C207" s="378"/>
      <c r="D207" s="36" t="s">
        <v>72</v>
      </c>
      <c r="E207" s="330"/>
      <c r="F207" s="328"/>
      <c r="G207" s="383">
        <v>40000</v>
      </c>
      <c r="H207" s="383">
        <v>125000</v>
      </c>
      <c r="I207" s="383">
        <v>210000</v>
      </c>
      <c r="J207" s="383">
        <v>265560</v>
      </c>
      <c r="K207" s="383">
        <v>265560</v>
      </c>
      <c r="L207" s="383">
        <v>265560</v>
      </c>
    </row>
    <row r="208" spans="2:12">
      <c r="B208" s="359"/>
      <c r="C208" s="378"/>
      <c r="D208" s="46" t="s">
        <v>8</v>
      </c>
      <c r="E208" s="330"/>
      <c r="F208" s="328"/>
      <c r="G208" s="383">
        <v>40000</v>
      </c>
      <c r="H208" s="383">
        <v>125000</v>
      </c>
      <c r="I208" s="383">
        <v>210000</v>
      </c>
      <c r="J208" s="383">
        <v>265560</v>
      </c>
      <c r="K208" s="383">
        <v>265560</v>
      </c>
      <c r="L208" s="383">
        <v>265560</v>
      </c>
    </row>
    <row r="209" spans="2:12" ht="82.5" customHeight="1">
      <c r="B209" s="359"/>
      <c r="C209" s="378"/>
      <c r="D209" s="11" t="s">
        <v>73</v>
      </c>
      <c r="E209" s="330"/>
      <c r="F209" s="328"/>
      <c r="G209" s="383">
        <v>40000</v>
      </c>
      <c r="H209" s="383">
        <v>125000</v>
      </c>
      <c r="I209" s="383">
        <v>210000</v>
      </c>
      <c r="J209" s="383">
        <v>265560</v>
      </c>
      <c r="K209" s="383">
        <v>265560</v>
      </c>
      <c r="L209" s="383">
        <v>265560</v>
      </c>
    </row>
    <row r="210" spans="2:12">
      <c r="B210" s="359"/>
      <c r="C210" s="378"/>
      <c r="D210" s="46" t="s">
        <v>9</v>
      </c>
      <c r="E210" s="330"/>
      <c r="F210" s="328"/>
      <c r="G210" s="383">
        <v>40000</v>
      </c>
      <c r="H210" s="383">
        <v>125000</v>
      </c>
      <c r="I210" s="383">
        <v>210000</v>
      </c>
      <c r="J210" s="383">
        <v>265560</v>
      </c>
      <c r="K210" s="383">
        <v>265560</v>
      </c>
      <c r="L210" s="383">
        <v>265560</v>
      </c>
    </row>
    <row r="211" spans="2:12">
      <c r="B211" s="360"/>
      <c r="C211" s="379"/>
      <c r="D211" s="36" t="s">
        <v>32</v>
      </c>
      <c r="E211" s="333"/>
      <c r="F211" s="329"/>
      <c r="G211" s="384">
        <v>40000</v>
      </c>
      <c r="H211" s="384">
        <v>125000</v>
      </c>
      <c r="I211" s="384">
        <v>210000</v>
      </c>
      <c r="J211" s="384">
        <v>265560</v>
      </c>
      <c r="K211" s="384">
        <v>265560</v>
      </c>
      <c r="L211" s="384">
        <v>265560</v>
      </c>
    </row>
    <row r="212" spans="2:12">
      <c r="B212" s="386"/>
      <c r="C212" s="377">
        <v>11004</v>
      </c>
      <c r="D212" s="46" t="s">
        <v>7</v>
      </c>
      <c r="E212" s="327">
        <v>51567.44</v>
      </c>
      <c r="F212" s="327">
        <v>57628.2</v>
      </c>
      <c r="G212" s="400">
        <v>18478.574999999997</v>
      </c>
      <c r="H212" s="400">
        <v>36957.149999999994</v>
      </c>
      <c r="I212" s="400">
        <v>55435.724999999991</v>
      </c>
      <c r="J212" s="400">
        <v>73914.299999999988</v>
      </c>
      <c r="K212" s="400">
        <v>71142.513749999984</v>
      </c>
      <c r="L212" s="421">
        <v>0</v>
      </c>
    </row>
    <row r="213" spans="2:12" ht="40.5" customHeight="1">
      <c r="B213" s="387"/>
      <c r="C213" s="378"/>
      <c r="D213" s="36" t="s">
        <v>74</v>
      </c>
      <c r="E213" s="328"/>
      <c r="F213" s="328"/>
      <c r="G213" s="401"/>
      <c r="H213" s="401"/>
      <c r="I213" s="401"/>
      <c r="J213" s="401"/>
      <c r="K213" s="401"/>
      <c r="L213" s="422"/>
    </row>
    <row r="214" spans="2:12">
      <c r="B214" s="387"/>
      <c r="C214" s="378"/>
      <c r="D214" s="46" t="s">
        <v>8</v>
      </c>
      <c r="E214" s="328"/>
      <c r="F214" s="328"/>
      <c r="G214" s="401"/>
      <c r="H214" s="401"/>
      <c r="I214" s="401"/>
      <c r="J214" s="401"/>
      <c r="K214" s="401"/>
      <c r="L214" s="422"/>
    </row>
    <row r="215" spans="2:12" ht="54" customHeight="1">
      <c r="B215" s="387"/>
      <c r="C215" s="378"/>
      <c r="D215" s="11" t="s">
        <v>75</v>
      </c>
      <c r="E215" s="328"/>
      <c r="F215" s="328"/>
      <c r="G215" s="401"/>
      <c r="H215" s="401"/>
      <c r="I215" s="401"/>
      <c r="J215" s="401"/>
      <c r="K215" s="401"/>
      <c r="L215" s="422"/>
    </row>
    <row r="216" spans="2:12">
      <c r="B216" s="387"/>
      <c r="C216" s="378"/>
      <c r="D216" s="46" t="s">
        <v>9</v>
      </c>
      <c r="E216" s="328"/>
      <c r="F216" s="328"/>
      <c r="G216" s="401"/>
      <c r="H216" s="401"/>
      <c r="I216" s="401"/>
      <c r="J216" s="401"/>
      <c r="K216" s="401"/>
      <c r="L216" s="422"/>
    </row>
    <row r="217" spans="2:12">
      <c r="B217" s="387"/>
      <c r="C217" s="378"/>
      <c r="D217" s="54" t="s">
        <v>32</v>
      </c>
      <c r="E217" s="328"/>
      <c r="F217" s="328"/>
      <c r="G217" s="402"/>
      <c r="H217" s="402"/>
      <c r="I217" s="402"/>
      <c r="J217" s="402"/>
      <c r="K217" s="402"/>
      <c r="L217" s="423"/>
    </row>
    <row r="218" spans="2:12">
      <c r="B218" s="377"/>
      <c r="C218" s="377">
        <v>12001</v>
      </c>
      <c r="D218" s="46" t="s">
        <v>7</v>
      </c>
      <c r="E218" s="332">
        <v>2910943.48</v>
      </c>
      <c r="F218" s="327">
        <v>5413386.7999999998</v>
      </c>
      <c r="G218" s="400">
        <v>2124890</v>
      </c>
      <c r="H218" s="400">
        <v>4249780</v>
      </c>
      <c r="I218" s="400">
        <v>6374670</v>
      </c>
      <c r="J218" s="400">
        <v>8499685</v>
      </c>
      <c r="K218" s="400">
        <v>1699199.0445939247</v>
      </c>
      <c r="L218" s="400">
        <v>200000</v>
      </c>
    </row>
    <row r="219" spans="2:12" ht="76.5">
      <c r="B219" s="378"/>
      <c r="C219" s="378"/>
      <c r="D219" s="36" t="s">
        <v>76</v>
      </c>
      <c r="E219" s="332"/>
      <c r="F219" s="328"/>
      <c r="G219" s="401"/>
      <c r="H219" s="401"/>
      <c r="I219" s="401"/>
      <c r="J219" s="401"/>
      <c r="K219" s="401"/>
      <c r="L219" s="401"/>
    </row>
    <row r="220" spans="2:12">
      <c r="B220" s="378"/>
      <c r="C220" s="378"/>
      <c r="D220" s="46" t="s">
        <v>8</v>
      </c>
      <c r="E220" s="332"/>
      <c r="F220" s="328"/>
      <c r="G220" s="401"/>
      <c r="H220" s="401"/>
      <c r="I220" s="401"/>
      <c r="J220" s="401"/>
      <c r="K220" s="401"/>
      <c r="L220" s="401"/>
    </row>
    <row r="221" spans="2:12" ht="63.75">
      <c r="B221" s="378"/>
      <c r="C221" s="378"/>
      <c r="D221" s="11" t="s">
        <v>77</v>
      </c>
      <c r="E221" s="332"/>
      <c r="F221" s="328"/>
      <c r="G221" s="401"/>
      <c r="H221" s="401"/>
      <c r="I221" s="401"/>
      <c r="J221" s="401"/>
      <c r="K221" s="401"/>
      <c r="L221" s="401"/>
    </row>
    <row r="222" spans="2:12">
      <c r="B222" s="378"/>
      <c r="C222" s="378"/>
      <c r="D222" s="46" t="s">
        <v>9</v>
      </c>
      <c r="E222" s="332"/>
      <c r="F222" s="328"/>
      <c r="G222" s="401"/>
      <c r="H222" s="401"/>
      <c r="I222" s="401"/>
      <c r="J222" s="401"/>
      <c r="K222" s="401"/>
      <c r="L222" s="401"/>
    </row>
    <row r="223" spans="2:12" ht="15" thickBot="1">
      <c r="B223" s="379"/>
      <c r="C223" s="379"/>
      <c r="D223" s="36" t="s">
        <v>29</v>
      </c>
      <c r="E223" s="332"/>
      <c r="F223" s="329"/>
      <c r="G223" s="424"/>
      <c r="H223" s="424"/>
      <c r="I223" s="424"/>
      <c r="J223" s="424"/>
      <c r="K223" s="424"/>
      <c r="L223" s="424"/>
    </row>
    <row r="224" spans="2:12">
      <c r="B224" s="371" t="s">
        <v>10</v>
      </c>
      <c r="C224" s="372"/>
      <c r="D224" s="399"/>
      <c r="E224" s="399"/>
      <c r="F224" s="399"/>
      <c r="G224" s="399"/>
      <c r="H224" s="399"/>
      <c r="I224" s="399"/>
      <c r="J224" s="399"/>
      <c r="K224" s="399"/>
      <c r="L224" s="399"/>
    </row>
    <row r="225" spans="2:12">
      <c r="B225" s="322">
        <v>1224</v>
      </c>
      <c r="C225" s="337"/>
      <c r="D225" s="46" t="s">
        <v>4</v>
      </c>
      <c r="E225" s="331">
        <f>+E233+E245+E263</f>
        <v>6552595</v>
      </c>
      <c r="F225" s="331">
        <f t="shared" ref="F225:L225" si="8">+F233+F245+F263</f>
        <v>7000000</v>
      </c>
      <c r="G225" s="331">
        <f t="shared" si="8"/>
        <v>4500000</v>
      </c>
      <c r="H225" s="331">
        <f t="shared" si="8"/>
        <v>8250000</v>
      </c>
      <c r="I225" s="331">
        <f t="shared" si="8"/>
        <v>12750000</v>
      </c>
      <c r="J225" s="331">
        <f t="shared" si="8"/>
        <v>16500000</v>
      </c>
      <c r="K225" s="331">
        <f t="shared" si="8"/>
        <v>16500000</v>
      </c>
      <c r="L225" s="331">
        <f t="shared" si="8"/>
        <v>15500000</v>
      </c>
    </row>
    <row r="226" spans="2:12" ht="30.75" customHeight="1">
      <c r="B226" s="323"/>
      <c r="C226" s="338"/>
      <c r="D226" s="55" t="s">
        <v>144</v>
      </c>
      <c r="E226" s="330"/>
      <c r="F226" s="330"/>
      <c r="G226" s="330"/>
      <c r="H226" s="330"/>
      <c r="I226" s="330"/>
      <c r="J226" s="330"/>
      <c r="K226" s="330"/>
      <c r="L226" s="330"/>
    </row>
    <row r="227" spans="2:12">
      <c r="B227" s="323"/>
      <c r="C227" s="338"/>
      <c r="D227" s="46" t="s">
        <v>66</v>
      </c>
      <c r="E227" s="330"/>
      <c r="F227" s="330"/>
      <c r="G227" s="330"/>
      <c r="H227" s="330"/>
      <c r="I227" s="330"/>
      <c r="J227" s="330"/>
      <c r="K227" s="330"/>
      <c r="L227" s="330"/>
    </row>
    <row r="228" spans="2:12" ht="36.75" customHeight="1">
      <c r="B228" s="323"/>
      <c r="C228" s="338"/>
      <c r="D228" s="55" t="s">
        <v>146</v>
      </c>
      <c r="E228" s="330"/>
      <c r="F228" s="330"/>
      <c r="G228" s="330"/>
      <c r="H228" s="330"/>
      <c r="I228" s="330"/>
      <c r="J228" s="330"/>
      <c r="K228" s="330"/>
      <c r="L228" s="330"/>
    </row>
    <row r="229" spans="2:12">
      <c r="B229" s="323"/>
      <c r="C229" s="338"/>
      <c r="D229" s="46" t="s">
        <v>6</v>
      </c>
      <c r="E229" s="330"/>
      <c r="F229" s="330"/>
      <c r="G229" s="330"/>
      <c r="H229" s="330"/>
      <c r="I229" s="330"/>
      <c r="J229" s="330"/>
      <c r="K229" s="330"/>
      <c r="L229" s="330"/>
    </row>
    <row r="230" spans="2:12" ht="31.5" customHeight="1">
      <c r="B230" s="323"/>
      <c r="C230" s="338"/>
      <c r="D230" s="55" t="s">
        <v>145</v>
      </c>
      <c r="E230" s="333"/>
      <c r="F230" s="333"/>
      <c r="G230" s="333"/>
      <c r="H230" s="333"/>
      <c r="I230" s="333"/>
      <c r="J230" s="333"/>
      <c r="K230" s="333"/>
      <c r="L230" s="333"/>
    </row>
    <row r="231" spans="2:12" ht="15" customHeight="1">
      <c r="B231" s="334" t="s">
        <v>13</v>
      </c>
      <c r="C231" s="334"/>
      <c r="D231" s="334"/>
      <c r="E231" s="334"/>
      <c r="F231" s="334"/>
      <c r="G231" s="334"/>
      <c r="H231" s="334"/>
      <c r="I231" s="334"/>
      <c r="J231" s="334"/>
      <c r="K231" s="334"/>
      <c r="L231" s="334"/>
    </row>
    <row r="232" spans="2:12">
      <c r="B232" s="346"/>
      <c r="C232" s="347"/>
      <c r="D232" s="334" t="s">
        <v>11</v>
      </c>
      <c r="E232" s="334"/>
      <c r="F232" s="334"/>
      <c r="G232" s="334"/>
      <c r="H232" s="334"/>
      <c r="I232" s="334"/>
      <c r="J232" s="334"/>
      <c r="K232" s="334"/>
      <c r="L232" s="334"/>
    </row>
    <row r="233" spans="2:12" ht="15" customHeight="1">
      <c r="B233" s="321"/>
      <c r="C233" s="377">
        <v>11006</v>
      </c>
      <c r="D233" s="53" t="s">
        <v>7</v>
      </c>
      <c r="E233" s="331"/>
      <c r="F233" s="331"/>
      <c r="G233" s="331">
        <v>187500</v>
      </c>
      <c r="H233" s="331">
        <v>187500</v>
      </c>
      <c r="I233" s="331">
        <v>375000</v>
      </c>
      <c r="J233" s="331">
        <v>375000</v>
      </c>
      <c r="K233" s="331">
        <v>375000</v>
      </c>
      <c r="L233" s="331">
        <v>375000</v>
      </c>
    </row>
    <row r="234" spans="2:12" ht="51" customHeight="1">
      <c r="B234" s="321"/>
      <c r="C234" s="378"/>
      <c r="D234" s="36" t="s">
        <v>155</v>
      </c>
      <c r="E234" s="330"/>
      <c r="F234" s="330"/>
      <c r="G234" s="330"/>
      <c r="H234" s="330"/>
      <c r="I234" s="330"/>
      <c r="J234" s="330"/>
      <c r="K234" s="330"/>
      <c r="L234" s="330"/>
    </row>
    <row r="235" spans="2:12" ht="15" customHeight="1">
      <c r="B235" s="321"/>
      <c r="C235" s="378"/>
      <c r="D235" s="46" t="s">
        <v>8</v>
      </c>
      <c r="E235" s="330"/>
      <c r="F235" s="330"/>
      <c r="G235" s="330"/>
      <c r="H235" s="330"/>
      <c r="I235" s="330"/>
      <c r="J235" s="330"/>
      <c r="K235" s="330"/>
      <c r="L235" s="330"/>
    </row>
    <row r="236" spans="2:12" ht="54.75" customHeight="1">
      <c r="B236" s="321"/>
      <c r="C236" s="378"/>
      <c r="D236" s="11" t="s">
        <v>156</v>
      </c>
      <c r="E236" s="330"/>
      <c r="F236" s="330"/>
      <c r="G236" s="330"/>
      <c r="H236" s="330"/>
      <c r="I236" s="330"/>
      <c r="J236" s="330"/>
      <c r="K236" s="330"/>
      <c r="L236" s="330"/>
    </row>
    <row r="237" spans="2:12" ht="18.75" customHeight="1">
      <c r="B237" s="321"/>
      <c r="C237" s="378"/>
      <c r="D237" s="46" t="s">
        <v>9</v>
      </c>
      <c r="E237" s="330"/>
      <c r="F237" s="330"/>
      <c r="G237" s="330"/>
      <c r="H237" s="330"/>
      <c r="I237" s="330"/>
      <c r="J237" s="330"/>
      <c r="K237" s="330"/>
      <c r="L237" s="330"/>
    </row>
    <row r="238" spans="2:12" ht="15.75" customHeight="1">
      <c r="B238" s="321"/>
      <c r="C238" s="379"/>
      <c r="D238" s="36" t="s">
        <v>32</v>
      </c>
      <c r="E238" s="333"/>
      <c r="F238" s="333"/>
      <c r="G238" s="333"/>
      <c r="H238" s="333"/>
      <c r="I238" s="333"/>
      <c r="J238" s="333"/>
      <c r="K238" s="333"/>
      <c r="L238" s="333"/>
    </row>
    <row r="239" spans="2:12" ht="1.5" hidden="1" customHeight="1">
      <c r="B239" s="321"/>
      <c r="C239" s="377">
        <v>11009</v>
      </c>
      <c r="D239" s="53" t="s">
        <v>7</v>
      </c>
      <c r="E239" s="331"/>
      <c r="F239" s="331"/>
      <c r="G239" s="331"/>
      <c r="H239" s="331"/>
      <c r="I239" s="331"/>
      <c r="J239" s="331"/>
      <c r="K239" s="331"/>
      <c r="L239" s="331"/>
    </row>
    <row r="240" spans="2:12" ht="44.25" hidden="1" customHeight="1">
      <c r="B240" s="321"/>
      <c r="C240" s="378"/>
      <c r="D240" s="36" t="s">
        <v>161</v>
      </c>
      <c r="E240" s="330"/>
      <c r="F240" s="330"/>
      <c r="G240" s="330"/>
      <c r="H240" s="330"/>
      <c r="I240" s="330"/>
      <c r="J240" s="330"/>
      <c r="K240" s="330"/>
      <c r="L240" s="330"/>
    </row>
    <row r="241" spans="2:12" ht="15" hidden="1" customHeight="1">
      <c r="B241" s="321"/>
      <c r="C241" s="378"/>
      <c r="D241" s="46" t="s">
        <v>8</v>
      </c>
      <c r="E241" s="330"/>
      <c r="F241" s="330"/>
      <c r="G241" s="330"/>
      <c r="H241" s="330"/>
      <c r="I241" s="330"/>
      <c r="J241" s="330"/>
      <c r="K241" s="330"/>
      <c r="L241" s="330"/>
    </row>
    <row r="242" spans="2:12" ht="76.5" hidden="1" customHeight="1">
      <c r="B242" s="321"/>
      <c r="C242" s="378"/>
      <c r="D242" s="11" t="s">
        <v>162</v>
      </c>
      <c r="E242" s="330"/>
      <c r="F242" s="330"/>
      <c r="G242" s="330"/>
      <c r="H242" s="330"/>
      <c r="I242" s="330"/>
      <c r="J242" s="330"/>
      <c r="K242" s="330"/>
      <c r="L242" s="330"/>
    </row>
    <row r="243" spans="2:12" ht="15" hidden="1" customHeight="1">
      <c r="B243" s="321"/>
      <c r="C243" s="378"/>
      <c r="D243" s="46" t="s">
        <v>9</v>
      </c>
      <c r="E243" s="330"/>
      <c r="F243" s="330"/>
      <c r="G243" s="330"/>
      <c r="H243" s="330"/>
      <c r="I243" s="330"/>
      <c r="J243" s="330"/>
      <c r="K243" s="330"/>
      <c r="L243" s="330"/>
    </row>
    <row r="244" spans="2:12" ht="0.75" hidden="1" customHeight="1">
      <c r="B244" s="321"/>
      <c r="C244" s="379"/>
      <c r="D244" s="36" t="s">
        <v>32</v>
      </c>
      <c r="E244" s="333"/>
      <c r="F244" s="333"/>
      <c r="G244" s="333"/>
      <c r="H244" s="333"/>
      <c r="I244" s="333"/>
      <c r="J244" s="333"/>
      <c r="K244" s="333"/>
      <c r="L244" s="333"/>
    </row>
    <row r="245" spans="2:12">
      <c r="B245" s="11"/>
      <c r="C245" s="56"/>
      <c r="D245" s="57" t="s">
        <v>7</v>
      </c>
      <c r="E245" s="331">
        <v>6552595</v>
      </c>
      <c r="F245" s="331">
        <v>7000000</v>
      </c>
      <c r="G245" s="349">
        <v>3750000</v>
      </c>
      <c r="H245" s="349">
        <v>7500000</v>
      </c>
      <c r="I245" s="349">
        <v>11250000</v>
      </c>
      <c r="J245" s="331">
        <v>15000000</v>
      </c>
      <c r="K245" s="331">
        <v>15000000</v>
      </c>
      <c r="L245" s="331">
        <v>14000000</v>
      </c>
    </row>
    <row r="246" spans="2:12" ht="25.5">
      <c r="B246" s="380"/>
      <c r="C246" s="381">
        <v>12001</v>
      </c>
      <c r="D246" s="47" t="s">
        <v>374</v>
      </c>
      <c r="E246" s="330"/>
      <c r="F246" s="330"/>
      <c r="G246" s="350"/>
      <c r="H246" s="350"/>
      <c r="I246" s="350"/>
      <c r="J246" s="330"/>
      <c r="K246" s="330"/>
      <c r="L246" s="330"/>
    </row>
    <row r="247" spans="2:12">
      <c r="B247" s="380"/>
      <c r="C247" s="381"/>
      <c r="D247" s="58" t="s">
        <v>8</v>
      </c>
      <c r="E247" s="330"/>
      <c r="F247" s="330"/>
      <c r="G247" s="350"/>
      <c r="H247" s="350"/>
      <c r="I247" s="350"/>
      <c r="J247" s="330"/>
      <c r="K247" s="330"/>
      <c r="L247" s="330"/>
    </row>
    <row r="248" spans="2:12" ht="51">
      <c r="B248" s="380"/>
      <c r="C248" s="381"/>
      <c r="D248" s="146" t="s">
        <v>375</v>
      </c>
      <c r="E248" s="330"/>
      <c r="F248" s="330"/>
      <c r="G248" s="350"/>
      <c r="H248" s="350"/>
      <c r="I248" s="350"/>
      <c r="J248" s="330"/>
      <c r="K248" s="330"/>
      <c r="L248" s="330"/>
    </row>
    <row r="249" spans="2:12">
      <c r="B249" s="380"/>
      <c r="C249" s="381"/>
      <c r="D249" s="58" t="s">
        <v>9</v>
      </c>
      <c r="E249" s="330"/>
      <c r="F249" s="330"/>
      <c r="G249" s="350"/>
      <c r="H249" s="350"/>
      <c r="I249" s="350"/>
      <c r="J249" s="330"/>
      <c r="K249" s="330"/>
      <c r="L249" s="330"/>
    </row>
    <row r="250" spans="2:12" ht="16.5" customHeight="1">
      <c r="B250" s="380"/>
      <c r="C250" s="381"/>
      <c r="D250" s="47" t="s">
        <v>29</v>
      </c>
      <c r="E250" s="333"/>
      <c r="F250" s="333"/>
      <c r="G250" s="354"/>
      <c r="H250" s="354"/>
      <c r="I250" s="354"/>
      <c r="J250" s="333"/>
      <c r="K250" s="333"/>
      <c r="L250" s="333"/>
    </row>
    <row r="251" spans="2:12" ht="1.5" customHeight="1">
      <c r="B251" s="11"/>
      <c r="C251" s="56"/>
      <c r="D251" s="57" t="s">
        <v>7</v>
      </c>
      <c r="E251" s="59"/>
      <c r="F251" s="59"/>
      <c r="G251" s="59"/>
      <c r="H251" s="59"/>
      <c r="I251" s="59"/>
      <c r="J251" s="59"/>
      <c r="K251" s="59"/>
      <c r="L251" s="59"/>
    </row>
    <row r="252" spans="2:12" ht="25.5" hidden="1" customHeight="1">
      <c r="B252" s="380"/>
      <c r="C252" s="381">
        <v>12003</v>
      </c>
      <c r="D252" s="60" t="s">
        <v>152</v>
      </c>
      <c r="E252" s="59"/>
      <c r="F252" s="59"/>
      <c r="G252" s="59"/>
      <c r="H252" s="59"/>
      <c r="I252" s="59"/>
      <c r="J252" s="59"/>
      <c r="K252" s="59"/>
      <c r="L252" s="59"/>
    </row>
    <row r="253" spans="2:12" ht="15" hidden="1" customHeight="1">
      <c r="B253" s="380"/>
      <c r="C253" s="381"/>
      <c r="D253" s="58" t="s">
        <v>8</v>
      </c>
      <c r="E253" s="59"/>
      <c r="F253" s="59"/>
      <c r="G253" s="59"/>
      <c r="H253" s="59"/>
      <c r="I253" s="59"/>
      <c r="J253" s="59"/>
      <c r="K253" s="59"/>
      <c r="L253" s="59"/>
    </row>
    <row r="254" spans="2:12" ht="38.25" hidden="1" customHeight="1">
      <c r="B254" s="380"/>
      <c r="C254" s="381"/>
      <c r="D254" s="61" t="s">
        <v>153</v>
      </c>
      <c r="E254" s="59"/>
      <c r="F254" s="59"/>
      <c r="G254" s="59"/>
      <c r="H254" s="59"/>
      <c r="I254" s="59"/>
      <c r="J254" s="59"/>
      <c r="K254" s="59"/>
      <c r="L254" s="59"/>
    </row>
    <row r="255" spans="2:12" ht="15" hidden="1" customHeight="1">
      <c r="B255" s="380"/>
      <c r="C255" s="381"/>
      <c r="D255" s="58" t="s">
        <v>9</v>
      </c>
      <c r="E255" s="59"/>
      <c r="F255" s="59"/>
      <c r="G255" s="59"/>
      <c r="H255" s="59"/>
      <c r="I255" s="59"/>
      <c r="J255" s="59"/>
      <c r="K255" s="59"/>
      <c r="L255" s="59"/>
    </row>
    <row r="256" spans="2:12" ht="15.75" hidden="1" customHeight="1">
      <c r="B256" s="380"/>
      <c r="C256" s="381"/>
      <c r="D256" s="47" t="s">
        <v>29</v>
      </c>
      <c r="E256" s="59"/>
      <c r="F256" s="59"/>
      <c r="G256" s="59"/>
      <c r="H256" s="59"/>
      <c r="I256" s="59"/>
      <c r="J256" s="59"/>
      <c r="K256" s="59"/>
      <c r="L256" s="59"/>
    </row>
    <row r="257" spans="2:12" ht="15" hidden="1" customHeight="1">
      <c r="B257" s="11"/>
      <c r="C257" s="56"/>
      <c r="D257" s="57" t="s">
        <v>7</v>
      </c>
      <c r="E257" s="59"/>
      <c r="F257" s="59"/>
      <c r="G257" s="59"/>
      <c r="H257" s="59"/>
      <c r="I257" s="59"/>
      <c r="J257" s="59"/>
      <c r="K257" s="59"/>
      <c r="L257" s="59"/>
    </row>
    <row r="258" spans="2:12" ht="28.5" hidden="1" customHeight="1">
      <c r="B258" s="380"/>
      <c r="C258" s="381">
        <v>12004</v>
      </c>
      <c r="D258" s="60" t="s">
        <v>166</v>
      </c>
      <c r="E258" s="59"/>
      <c r="F258" s="59"/>
      <c r="G258" s="59"/>
      <c r="H258" s="59"/>
      <c r="I258" s="59"/>
      <c r="J258" s="59"/>
      <c r="K258" s="59"/>
      <c r="L258" s="59"/>
    </row>
    <row r="259" spans="2:12" ht="2.25" hidden="1" customHeight="1">
      <c r="B259" s="380"/>
      <c r="C259" s="381"/>
      <c r="D259" s="58" t="s">
        <v>8</v>
      </c>
      <c r="E259" s="59"/>
      <c r="F259" s="59"/>
      <c r="G259" s="59"/>
      <c r="H259" s="59"/>
      <c r="I259" s="59"/>
      <c r="J259" s="59"/>
      <c r="K259" s="59"/>
      <c r="L259" s="59"/>
    </row>
    <row r="260" spans="2:12" ht="42" hidden="1" customHeight="1">
      <c r="B260" s="380"/>
      <c r="C260" s="381"/>
      <c r="D260" s="61" t="s">
        <v>167</v>
      </c>
      <c r="E260" s="59"/>
      <c r="F260" s="59"/>
      <c r="G260" s="59"/>
      <c r="H260" s="59"/>
      <c r="I260" s="59"/>
      <c r="J260" s="59"/>
      <c r="K260" s="59"/>
      <c r="L260" s="59"/>
    </row>
    <row r="261" spans="2:12" ht="15" hidden="1" customHeight="1">
      <c r="B261" s="380"/>
      <c r="C261" s="381"/>
      <c r="D261" s="58" t="s">
        <v>9</v>
      </c>
      <c r="E261" s="59"/>
      <c r="F261" s="59"/>
      <c r="G261" s="59"/>
      <c r="H261" s="59"/>
      <c r="I261" s="59"/>
      <c r="J261" s="59"/>
      <c r="K261" s="59"/>
      <c r="L261" s="59"/>
    </row>
    <row r="262" spans="2:12" ht="15" hidden="1" customHeight="1">
      <c r="B262" s="380"/>
      <c r="C262" s="381"/>
      <c r="D262" s="47" t="s">
        <v>29</v>
      </c>
      <c r="E262" s="59"/>
      <c r="F262" s="59"/>
      <c r="G262" s="59"/>
      <c r="H262" s="59"/>
      <c r="I262" s="59"/>
      <c r="J262" s="59"/>
      <c r="K262" s="59"/>
      <c r="L262" s="59"/>
    </row>
    <row r="263" spans="2:12" ht="15" customHeight="1">
      <c r="B263" s="11"/>
      <c r="C263" s="56"/>
      <c r="D263" s="58" t="s">
        <v>7</v>
      </c>
      <c r="E263" s="332"/>
      <c r="F263" s="332"/>
      <c r="G263" s="332">
        <v>562500</v>
      </c>
      <c r="H263" s="332">
        <v>562500</v>
      </c>
      <c r="I263" s="332">
        <v>1125000</v>
      </c>
      <c r="J263" s="332">
        <v>1125000</v>
      </c>
      <c r="K263" s="332">
        <v>1125000</v>
      </c>
      <c r="L263" s="332">
        <v>1125000</v>
      </c>
    </row>
    <row r="264" spans="2:12" ht="38.25" customHeight="1">
      <c r="B264" s="380"/>
      <c r="C264" s="381">
        <v>42005</v>
      </c>
      <c r="D264" s="60" t="s">
        <v>159</v>
      </c>
      <c r="E264" s="332"/>
      <c r="F264" s="332"/>
      <c r="G264" s="332"/>
      <c r="H264" s="332"/>
      <c r="I264" s="332"/>
      <c r="J264" s="332"/>
      <c r="K264" s="332"/>
      <c r="L264" s="332"/>
    </row>
    <row r="265" spans="2:12" ht="15" customHeight="1">
      <c r="B265" s="380"/>
      <c r="C265" s="381"/>
      <c r="D265" s="58" t="s">
        <v>8</v>
      </c>
      <c r="E265" s="332"/>
      <c r="F265" s="332"/>
      <c r="G265" s="332"/>
      <c r="H265" s="332"/>
      <c r="I265" s="332"/>
      <c r="J265" s="332"/>
      <c r="K265" s="332"/>
      <c r="L265" s="332"/>
    </row>
    <row r="266" spans="2:12" ht="44.25" customHeight="1">
      <c r="B266" s="380"/>
      <c r="C266" s="381"/>
      <c r="D266" s="60" t="s">
        <v>158</v>
      </c>
      <c r="E266" s="332"/>
      <c r="F266" s="332"/>
      <c r="G266" s="332"/>
      <c r="H266" s="332"/>
      <c r="I266" s="332"/>
      <c r="J266" s="332"/>
      <c r="K266" s="332"/>
      <c r="L266" s="332"/>
    </row>
    <row r="267" spans="2:12" ht="15" customHeight="1">
      <c r="B267" s="380"/>
      <c r="C267" s="381"/>
      <c r="D267" s="58" t="s">
        <v>9</v>
      </c>
      <c r="E267" s="332"/>
      <c r="F267" s="332"/>
      <c r="G267" s="332"/>
      <c r="H267" s="332"/>
      <c r="I267" s="332"/>
      <c r="J267" s="332"/>
      <c r="K267" s="332"/>
      <c r="L267" s="332"/>
    </row>
    <row r="268" spans="2:12" ht="16.5" customHeight="1">
      <c r="B268" s="380"/>
      <c r="C268" s="381"/>
      <c r="D268" s="47" t="s">
        <v>37</v>
      </c>
      <c r="E268" s="332"/>
      <c r="F268" s="332"/>
      <c r="G268" s="332"/>
      <c r="H268" s="332"/>
      <c r="I268" s="332"/>
      <c r="J268" s="332"/>
      <c r="K268" s="332"/>
      <c r="L268" s="332"/>
    </row>
    <row r="270" spans="2:12">
      <c r="J270" s="217"/>
      <c r="L270" s="217"/>
    </row>
  </sheetData>
  <mergeCells count="422">
    <mergeCell ref="B206:B211"/>
    <mergeCell ref="B212:B217"/>
    <mergeCell ref="B200:B205"/>
    <mergeCell ref="C200:C205"/>
    <mergeCell ref="G245:G250"/>
    <mergeCell ref="F73:F78"/>
    <mergeCell ref="C258:C262"/>
    <mergeCell ref="C218:C223"/>
    <mergeCell ref="J143:J147"/>
    <mergeCell ref="K143:K147"/>
    <mergeCell ref="L143:L147"/>
    <mergeCell ref="D148:L148"/>
    <mergeCell ref="H149:H153"/>
    <mergeCell ref="F173:F177"/>
    <mergeCell ref="D172:L172"/>
    <mergeCell ref="J155:J159"/>
    <mergeCell ref="H155:H159"/>
    <mergeCell ref="C192:C197"/>
    <mergeCell ref="L212:L217"/>
    <mergeCell ref="G218:G223"/>
    <mergeCell ref="H218:H223"/>
    <mergeCell ref="I218:I223"/>
    <mergeCell ref="J218:J223"/>
    <mergeCell ref="K218:K223"/>
    <mergeCell ref="L218:L223"/>
    <mergeCell ref="G212:G217"/>
    <mergeCell ref="F245:F250"/>
    <mergeCell ref="L245:L250"/>
    <mergeCell ref="K192:K197"/>
    <mergeCell ref="K186:K190"/>
    <mergeCell ref="I86:I91"/>
    <mergeCell ref="J86:J91"/>
    <mergeCell ref="J113:J118"/>
    <mergeCell ref="I186:I190"/>
    <mergeCell ref="J186:J190"/>
    <mergeCell ref="E137:E141"/>
    <mergeCell ref="I263:I268"/>
    <mergeCell ref="J263:J268"/>
    <mergeCell ref="I225:I230"/>
    <mergeCell ref="J225:J230"/>
    <mergeCell ref="I233:I238"/>
    <mergeCell ref="J233:J238"/>
    <mergeCell ref="I239:I244"/>
    <mergeCell ref="J239:J244"/>
    <mergeCell ref="I245:I250"/>
    <mergeCell ref="J245:J250"/>
    <mergeCell ref="J200:J205"/>
    <mergeCell ref="I206:I211"/>
    <mergeCell ref="J206:J211"/>
    <mergeCell ref="B198:L198"/>
    <mergeCell ref="C206:C211"/>
    <mergeCell ref="H200:H205"/>
    <mergeCell ref="G206:G211"/>
    <mergeCell ref="D199:L199"/>
    <mergeCell ref="C212:C217"/>
    <mergeCell ref="H206:H211"/>
    <mergeCell ref="D178:L178"/>
    <mergeCell ref="E149:E153"/>
    <mergeCell ref="K225:K230"/>
    <mergeCell ref="L225:L230"/>
    <mergeCell ref="B231:L231"/>
    <mergeCell ref="F80:F85"/>
    <mergeCell ref="G119:G124"/>
    <mergeCell ref="L137:L141"/>
    <mergeCell ref="K113:K118"/>
    <mergeCell ref="E92:E97"/>
    <mergeCell ref="F92:F97"/>
    <mergeCell ref="G92:G97"/>
    <mergeCell ref="D142:L142"/>
    <mergeCell ref="K200:K205"/>
    <mergeCell ref="G21:G26"/>
    <mergeCell ref="J99:J104"/>
    <mergeCell ref="G67:G72"/>
    <mergeCell ref="H67:H72"/>
    <mergeCell ref="K67:K72"/>
    <mergeCell ref="L67:L72"/>
    <mergeCell ref="E73:E78"/>
    <mergeCell ref="L131:L136"/>
    <mergeCell ref="L61:L66"/>
    <mergeCell ref="H137:H141"/>
    <mergeCell ref="K149:K153"/>
    <mergeCell ref="E179:E183"/>
    <mergeCell ref="F179:F183"/>
    <mergeCell ref="H186:H190"/>
    <mergeCell ref="G200:G205"/>
    <mergeCell ref="E200:E205"/>
    <mergeCell ref="F200:F205"/>
    <mergeCell ref="H173:H177"/>
    <mergeCell ref="F113:F118"/>
    <mergeCell ref="G113:G118"/>
    <mergeCell ref="H113:H118"/>
    <mergeCell ref="F149:F153"/>
    <mergeCell ref="E186:E190"/>
    <mergeCell ref="D79:L79"/>
    <mergeCell ref="E67:E72"/>
    <mergeCell ref="I61:I66"/>
    <mergeCell ref="J61:J66"/>
    <mergeCell ref="F206:F211"/>
    <mergeCell ref="G192:G197"/>
    <mergeCell ref="H192:H197"/>
    <mergeCell ref="K86:K91"/>
    <mergeCell ref="I67:I72"/>
    <mergeCell ref="J67:J72"/>
    <mergeCell ref="I73:I78"/>
    <mergeCell ref="J73:J78"/>
    <mergeCell ref="I80:I85"/>
    <mergeCell ref="J80:J85"/>
    <mergeCell ref="L186:L190"/>
    <mergeCell ref="D191:L191"/>
    <mergeCell ref="I92:I97"/>
    <mergeCell ref="J92:J97"/>
    <mergeCell ref="L73:L78"/>
    <mergeCell ref="G73:G78"/>
    <mergeCell ref="L192:L197"/>
    <mergeCell ref="F137:F141"/>
    <mergeCell ref="K73:K78"/>
    <mergeCell ref="E80:E85"/>
    <mergeCell ref="I13:I18"/>
    <mergeCell ref="J13:J18"/>
    <mergeCell ref="I21:I26"/>
    <mergeCell ref="G55:G60"/>
    <mergeCell ref="B264:B268"/>
    <mergeCell ref="C264:C268"/>
    <mergeCell ref="B258:B262"/>
    <mergeCell ref="K80:K85"/>
    <mergeCell ref="B252:B256"/>
    <mergeCell ref="L149:L153"/>
    <mergeCell ref="D154:L154"/>
    <mergeCell ref="D160:L160"/>
    <mergeCell ref="E212:E217"/>
    <mergeCell ref="F212:F217"/>
    <mergeCell ref="F155:F159"/>
    <mergeCell ref="L200:L205"/>
    <mergeCell ref="F186:F190"/>
    <mergeCell ref="G155:G159"/>
    <mergeCell ref="I149:I153"/>
    <mergeCell ref="J149:J153"/>
    <mergeCell ref="I155:I159"/>
    <mergeCell ref="I192:I197"/>
    <mergeCell ref="J192:J197"/>
    <mergeCell ref="I200:I205"/>
    <mergeCell ref="E263:E268"/>
    <mergeCell ref="F167:F171"/>
    <mergeCell ref="G263:G268"/>
    <mergeCell ref="E206:E211"/>
    <mergeCell ref="J55:J60"/>
    <mergeCell ref="E21:E26"/>
    <mergeCell ref="H55:H60"/>
    <mergeCell ref="L55:L60"/>
    <mergeCell ref="H27:H32"/>
    <mergeCell ref="D54:L54"/>
    <mergeCell ref="L47:L52"/>
    <mergeCell ref="F55:F60"/>
    <mergeCell ref="H73:H78"/>
    <mergeCell ref="J21:J26"/>
    <mergeCell ref="I27:I32"/>
    <mergeCell ref="J27:J32"/>
    <mergeCell ref="B80:B85"/>
    <mergeCell ref="C80:C85"/>
    <mergeCell ref="G126:G130"/>
    <mergeCell ref="B98:C98"/>
    <mergeCell ref="H126:H130"/>
    <mergeCell ref="B161:B166"/>
    <mergeCell ref="C161:C166"/>
    <mergeCell ref="G161:G165"/>
    <mergeCell ref="H161:H165"/>
    <mergeCell ref="K161:K165"/>
    <mergeCell ref="L161:L165"/>
    <mergeCell ref="D166:L166"/>
    <mergeCell ref="I107:I112"/>
    <mergeCell ref="J107:J112"/>
    <mergeCell ref="K126:K130"/>
    <mergeCell ref="L126:L130"/>
    <mergeCell ref="J126:J130"/>
    <mergeCell ref="I131:I136"/>
    <mergeCell ref="J131:J136"/>
    <mergeCell ref="I137:I141"/>
    <mergeCell ref="L92:L97"/>
    <mergeCell ref="B86:B91"/>
    <mergeCell ref="C86:C91"/>
    <mergeCell ref="G137:G141"/>
    <mergeCell ref="D98:L98"/>
    <mergeCell ref="L107:L112"/>
    <mergeCell ref="B179:B184"/>
    <mergeCell ref="C179:C184"/>
    <mergeCell ref="G179:G183"/>
    <mergeCell ref="H179:H183"/>
    <mergeCell ref="K179:K183"/>
    <mergeCell ref="L179:L183"/>
    <mergeCell ref="D184:L184"/>
    <mergeCell ref="E161:E165"/>
    <mergeCell ref="H80:H85"/>
    <mergeCell ref="E131:E136"/>
    <mergeCell ref="F131:F136"/>
    <mergeCell ref="G131:G136"/>
    <mergeCell ref="E113:E118"/>
    <mergeCell ref="K119:K124"/>
    <mergeCell ref="B131:B136"/>
    <mergeCell ref="B113:B118"/>
    <mergeCell ref="I119:I124"/>
    <mergeCell ref="J119:J124"/>
    <mergeCell ref="I126:I130"/>
    <mergeCell ref="K99:K104"/>
    <mergeCell ref="J137:J141"/>
    <mergeCell ref="C149:C154"/>
    <mergeCell ref="G149:G153"/>
    <mergeCell ref="B92:B97"/>
    <mergeCell ref="C92:C97"/>
    <mergeCell ref="H99:H104"/>
    <mergeCell ref="C99:C104"/>
    <mergeCell ref="H119:H124"/>
    <mergeCell ref="F119:F124"/>
    <mergeCell ref="E173:E177"/>
    <mergeCell ref="E143:E147"/>
    <mergeCell ref="I113:I118"/>
    <mergeCell ref="H92:H97"/>
    <mergeCell ref="K92:K97"/>
    <mergeCell ref="B173:B178"/>
    <mergeCell ref="C173:C178"/>
    <mergeCell ref="G167:G171"/>
    <mergeCell ref="L167:L171"/>
    <mergeCell ref="K173:K177"/>
    <mergeCell ref="L173:L177"/>
    <mergeCell ref="I161:I165"/>
    <mergeCell ref="J161:J165"/>
    <mergeCell ref="I167:I171"/>
    <mergeCell ref="J167:J171"/>
    <mergeCell ref="I173:I177"/>
    <mergeCell ref="J173:J177"/>
    <mergeCell ref="H167:H171"/>
    <mergeCell ref="K167:K171"/>
    <mergeCell ref="E155:E159"/>
    <mergeCell ref="B155:B160"/>
    <mergeCell ref="B137:B142"/>
    <mergeCell ref="F143:F147"/>
    <mergeCell ref="I143:I147"/>
    <mergeCell ref="G99:G104"/>
    <mergeCell ref="B105:L105"/>
    <mergeCell ref="I99:I104"/>
    <mergeCell ref="B99:B104"/>
    <mergeCell ref="E99:E104"/>
    <mergeCell ref="F99:F104"/>
    <mergeCell ref="L113:L118"/>
    <mergeCell ref="K131:K136"/>
    <mergeCell ref="C137:C142"/>
    <mergeCell ref="B143:B148"/>
    <mergeCell ref="C143:C148"/>
    <mergeCell ref="K137:K141"/>
    <mergeCell ref="K155:K159"/>
    <mergeCell ref="L155:L159"/>
    <mergeCell ref="B167:B172"/>
    <mergeCell ref="F161:F165"/>
    <mergeCell ref="B107:B112"/>
    <mergeCell ref="C107:C112"/>
    <mergeCell ref="C155:C160"/>
    <mergeCell ref="C167:C172"/>
    <mergeCell ref="E167:E171"/>
    <mergeCell ref="H143:H147"/>
    <mergeCell ref="B106:C106"/>
    <mergeCell ref="C113:C118"/>
    <mergeCell ref="L27:L32"/>
    <mergeCell ref="I33:I38"/>
    <mergeCell ref="J33:J38"/>
    <mergeCell ref="I40:I45"/>
    <mergeCell ref="J40:J45"/>
    <mergeCell ref="I47:I52"/>
    <mergeCell ref="J47:J52"/>
    <mergeCell ref="I55:I60"/>
    <mergeCell ref="C67:C72"/>
    <mergeCell ref="F67:F72"/>
    <mergeCell ref="C33:C38"/>
    <mergeCell ref="E33:E38"/>
    <mergeCell ref="F33:F38"/>
    <mergeCell ref="G33:G38"/>
    <mergeCell ref="C61:C66"/>
    <mergeCell ref="E61:E66"/>
    <mergeCell ref="F61:F66"/>
    <mergeCell ref="H13:H18"/>
    <mergeCell ref="D46:L46"/>
    <mergeCell ref="B19:L19"/>
    <mergeCell ref="D20:L20"/>
    <mergeCell ref="H21:H26"/>
    <mergeCell ref="K21:K26"/>
    <mergeCell ref="H33:H38"/>
    <mergeCell ref="K33:K38"/>
    <mergeCell ref="I212:I217"/>
    <mergeCell ref="J212:J217"/>
    <mergeCell ref="K212:K217"/>
    <mergeCell ref="L99:L104"/>
    <mergeCell ref="L86:L91"/>
    <mergeCell ref="L119:L124"/>
    <mergeCell ref="B53:L53"/>
    <mergeCell ref="K55:K60"/>
    <mergeCell ref="K27:K32"/>
    <mergeCell ref="E55:E60"/>
    <mergeCell ref="F21:F26"/>
    <mergeCell ref="B40:B45"/>
    <mergeCell ref="C40:C45"/>
    <mergeCell ref="E40:E45"/>
    <mergeCell ref="F40:F45"/>
    <mergeCell ref="G40:G45"/>
    <mergeCell ref="H40:H45"/>
    <mergeCell ref="K40:K45"/>
    <mergeCell ref="B61:B66"/>
    <mergeCell ref="B39:C39"/>
    <mergeCell ref="D39:L39"/>
    <mergeCell ref="L21:L26"/>
    <mergeCell ref="L33:L38"/>
    <mergeCell ref="B33:B38"/>
    <mergeCell ref="C233:C238"/>
    <mergeCell ref="E233:E238"/>
    <mergeCell ref="F233:F238"/>
    <mergeCell ref="G233:G238"/>
    <mergeCell ref="H233:H238"/>
    <mergeCell ref="K233:K238"/>
    <mergeCell ref="L233:L238"/>
    <mergeCell ref="F107:F112"/>
    <mergeCell ref="G107:G112"/>
    <mergeCell ref="H107:H112"/>
    <mergeCell ref="K107:K112"/>
    <mergeCell ref="B224:C224"/>
    <mergeCell ref="D224:L224"/>
    <mergeCell ref="B225:B230"/>
    <mergeCell ref="C225:C230"/>
    <mergeCell ref="E225:E230"/>
    <mergeCell ref="I179:I183"/>
    <mergeCell ref="J179:J183"/>
    <mergeCell ref="H225:H230"/>
    <mergeCell ref="B192:B197"/>
    <mergeCell ref="E192:E197"/>
    <mergeCell ref="H212:H217"/>
    <mergeCell ref="L80:L85"/>
    <mergeCell ref="G80:G85"/>
    <mergeCell ref="G47:G52"/>
    <mergeCell ref="B79:C79"/>
    <mergeCell ref="G27:G32"/>
    <mergeCell ref="K13:K18"/>
    <mergeCell ref="E47:E52"/>
    <mergeCell ref="F47:F52"/>
    <mergeCell ref="B67:B72"/>
    <mergeCell ref="B55:B60"/>
    <mergeCell ref="G61:G66"/>
    <mergeCell ref="H61:H66"/>
    <mergeCell ref="K61:K66"/>
    <mergeCell ref="B4:C4"/>
    <mergeCell ref="B11:C11"/>
    <mergeCell ref="D11:L11"/>
    <mergeCell ref="E86:E91"/>
    <mergeCell ref="F192:F197"/>
    <mergeCell ref="B186:B191"/>
    <mergeCell ref="C186:C191"/>
    <mergeCell ref="G186:G190"/>
    <mergeCell ref="B149:B154"/>
    <mergeCell ref="K206:K211"/>
    <mergeCell ref="L206:L211"/>
    <mergeCell ref="H263:H268"/>
    <mergeCell ref="K263:K268"/>
    <mergeCell ref="L263:L268"/>
    <mergeCell ref="K245:K250"/>
    <mergeCell ref="F218:F223"/>
    <mergeCell ref="L239:L244"/>
    <mergeCell ref="B233:B238"/>
    <mergeCell ref="H239:H244"/>
    <mergeCell ref="K239:K244"/>
    <mergeCell ref="B246:B250"/>
    <mergeCell ref="C246:C250"/>
    <mergeCell ref="E245:E250"/>
    <mergeCell ref="B232:C232"/>
    <mergeCell ref="D232:L232"/>
    <mergeCell ref="B218:B223"/>
    <mergeCell ref="B239:B244"/>
    <mergeCell ref="C239:C244"/>
    <mergeCell ref="E239:E244"/>
    <mergeCell ref="F239:F244"/>
    <mergeCell ref="G239:G244"/>
    <mergeCell ref="E218:E223"/>
    <mergeCell ref="H245:H250"/>
    <mergeCell ref="C252:C256"/>
    <mergeCell ref="F263:F268"/>
    <mergeCell ref="L13:L18"/>
    <mergeCell ref="H131:H136"/>
    <mergeCell ref="F225:F230"/>
    <mergeCell ref="G225:G230"/>
    <mergeCell ref="B199:C199"/>
    <mergeCell ref="B119:B124"/>
    <mergeCell ref="C119:C124"/>
    <mergeCell ref="B73:B78"/>
    <mergeCell ref="C73:C78"/>
    <mergeCell ref="G173:G177"/>
    <mergeCell ref="B125:B130"/>
    <mergeCell ref="C125:C130"/>
    <mergeCell ref="E125:E130"/>
    <mergeCell ref="F125:F130"/>
    <mergeCell ref="E119:E124"/>
    <mergeCell ref="E107:E112"/>
    <mergeCell ref="C47:C52"/>
    <mergeCell ref="L40:L45"/>
    <mergeCell ref="B46:C46"/>
    <mergeCell ref="B27:B32"/>
    <mergeCell ref="E27:E32"/>
    <mergeCell ref="F27:F32"/>
    <mergeCell ref="E12:L12"/>
    <mergeCell ref="G143:G147"/>
    <mergeCell ref="B185:L185"/>
    <mergeCell ref="C131:C136"/>
    <mergeCell ref="H47:H52"/>
    <mergeCell ref="K47:K52"/>
    <mergeCell ref="F86:F91"/>
    <mergeCell ref="G86:G91"/>
    <mergeCell ref="H86:H91"/>
    <mergeCell ref="B13:B18"/>
    <mergeCell ref="E13:E18"/>
    <mergeCell ref="F13:F18"/>
    <mergeCell ref="G13:G18"/>
    <mergeCell ref="B47:B52"/>
    <mergeCell ref="B54:C54"/>
    <mergeCell ref="C27:C32"/>
    <mergeCell ref="C13:C18"/>
    <mergeCell ref="B20:C20"/>
    <mergeCell ref="B21:B26"/>
    <mergeCell ref="C21:C26"/>
    <mergeCell ref="C55:C60"/>
  </mergeCells>
  <pageMargins left="0.2" right="0.2" top="0.2" bottom="0.2" header="0.2" footer="0.2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I28"/>
  <sheetViews>
    <sheetView topLeftCell="C24" zoomScaleNormal="100" workbookViewId="0">
      <selection activeCell="D38" sqref="D38"/>
    </sheetView>
  </sheetViews>
  <sheetFormatPr defaultRowHeight="14.25"/>
  <cols>
    <col min="1" max="1" width="4" style="2" customWidth="1"/>
    <col min="2" max="2" width="35.85546875" style="2" customWidth="1"/>
    <col min="3" max="3" width="40.28515625" style="2" customWidth="1"/>
    <col min="4" max="4" width="40" style="2" customWidth="1"/>
    <col min="5" max="5" width="22.85546875" style="2" customWidth="1"/>
    <col min="6" max="6" width="20.5703125" style="2" customWidth="1"/>
    <col min="7" max="7" width="22.85546875" style="2" customWidth="1"/>
    <col min="8" max="8" width="47.85546875" style="2" customWidth="1"/>
    <col min="9" max="9" width="39.42578125" style="2" customWidth="1"/>
    <col min="10" max="256" width="9.140625" style="2"/>
    <col min="257" max="257" width="4" style="2" customWidth="1"/>
    <col min="258" max="258" width="17" style="2" customWidth="1"/>
    <col min="259" max="259" width="40.28515625" style="2" customWidth="1"/>
    <col min="260" max="260" width="43.28515625" style="2" customWidth="1"/>
    <col min="261" max="261" width="25.42578125" style="2" customWidth="1"/>
    <col min="262" max="262" width="24.42578125" style="2" customWidth="1"/>
    <col min="263" max="263" width="25.5703125" style="2" customWidth="1"/>
    <col min="264" max="512" width="9.140625" style="2"/>
    <col min="513" max="513" width="4" style="2" customWidth="1"/>
    <col min="514" max="514" width="17" style="2" customWidth="1"/>
    <col min="515" max="515" width="40.28515625" style="2" customWidth="1"/>
    <col min="516" max="516" width="43.28515625" style="2" customWidth="1"/>
    <col min="517" max="517" width="25.42578125" style="2" customWidth="1"/>
    <col min="518" max="518" width="24.42578125" style="2" customWidth="1"/>
    <col min="519" max="519" width="25.5703125" style="2" customWidth="1"/>
    <col min="520" max="768" width="9.140625" style="2"/>
    <col min="769" max="769" width="4" style="2" customWidth="1"/>
    <col min="770" max="770" width="17" style="2" customWidth="1"/>
    <col min="771" max="771" width="40.28515625" style="2" customWidth="1"/>
    <col min="772" max="772" width="43.28515625" style="2" customWidth="1"/>
    <col min="773" max="773" width="25.42578125" style="2" customWidth="1"/>
    <col min="774" max="774" width="24.42578125" style="2" customWidth="1"/>
    <col min="775" max="775" width="25.5703125" style="2" customWidth="1"/>
    <col min="776" max="1024" width="9.140625" style="2"/>
    <col min="1025" max="1025" width="4" style="2" customWidth="1"/>
    <col min="1026" max="1026" width="17" style="2" customWidth="1"/>
    <col min="1027" max="1027" width="40.28515625" style="2" customWidth="1"/>
    <col min="1028" max="1028" width="43.28515625" style="2" customWidth="1"/>
    <col min="1029" max="1029" width="25.42578125" style="2" customWidth="1"/>
    <col min="1030" max="1030" width="24.42578125" style="2" customWidth="1"/>
    <col min="1031" max="1031" width="25.5703125" style="2" customWidth="1"/>
    <col min="1032" max="1280" width="9.140625" style="2"/>
    <col min="1281" max="1281" width="4" style="2" customWidth="1"/>
    <col min="1282" max="1282" width="17" style="2" customWidth="1"/>
    <col min="1283" max="1283" width="40.28515625" style="2" customWidth="1"/>
    <col min="1284" max="1284" width="43.28515625" style="2" customWidth="1"/>
    <col min="1285" max="1285" width="25.42578125" style="2" customWidth="1"/>
    <col min="1286" max="1286" width="24.42578125" style="2" customWidth="1"/>
    <col min="1287" max="1287" width="25.5703125" style="2" customWidth="1"/>
    <col min="1288" max="1536" width="9.140625" style="2"/>
    <col min="1537" max="1537" width="4" style="2" customWidth="1"/>
    <col min="1538" max="1538" width="17" style="2" customWidth="1"/>
    <col min="1539" max="1539" width="40.28515625" style="2" customWidth="1"/>
    <col min="1540" max="1540" width="43.28515625" style="2" customWidth="1"/>
    <col min="1541" max="1541" width="25.42578125" style="2" customWidth="1"/>
    <col min="1542" max="1542" width="24.42578125" style="2" customWidth="1"/>
    <col min="1543" max="1543" width="25.5703125" style="2" customWidth="1"/>
    <col min="1544" max="1792" width="9.140625" style="2"/>
    <col min="1793" max="1793" width="4" style="2" customWidth="1"/>
    <col min="1794" max="1794" width="17" style="2" customWidth="1"/>
    <col min="1795" max="1795" width="40.28515625" style="2" customWidth="1"/>
    <col min="1796" max="1796" width="43.28515625" style="2" customWidth="1"/>
    <col min="1797" max="1797" width="25.42578125" style="2" customWidth="1"/>
    <col min="1798" max="1798" width="24.42578125" style="2" customWidth="1"/>
    <col min="1799" max="1799" width="25.5703125" style="2" customWidth="1"/>
    <col min="1800" max="2048" width="9.140625" style="2"/>
    <col min="2049" max="2049" width="4" style="2" customWidth="1"/>
    <col min="2050" max="2050" width="17" style="2" customWidth="1"/>
    <col min="2051" max="2051" width="40.28515625" style="2" customWidth="1"/>
    <col min="2052" max="2052" width="43.28515625" style="2" customWidth="1"/>
    <col min="2053" max="2053" width="25.42578125" style="2" customWidth="1"/>
    <col min="2054" max="2054" width="24.42578125" style="2" customWidth="1"/>
    <col min="2055" max="2055" width="25.5703125" style="2" customWidth="1"/>
    <col min="2056" max="2304" width="9.140625" style="2"/>
    <col min="2305" max="2305" width="4" style="2" customWidth="1"/>
    <col min="2306" max="2306" width="17" style="2" customWidth="1"/>
    <col min="2307" max="2307" width="40.28515625" style="2" customWidth="1"/>
    <col min="2308" max="2308" width="43.28515625" style="2" customWidth="1"/>
    <col min="2309" max="2309" width="25.42578125" style="2" customWidth="1"/>
    <col min="2310" max="2310" width="24.42578125" style="2" customWidth="1"/>
    <col min="2311" max="2311" width="25.5703125" style="2" customWidth="1"/>
    <col min="2312" max="2560" width="9.140625" style="2"/>
    <col min="2561" max="2561" width="4" style="2" customWidth="1"/>
    <col min="2562" max="2562" width="17" style="2" customWidth="1"/>
    <col min="2563" max="2563" width="40.28515625" style="2" customWidth="1"/>
    <col min="2564" max="2564" width="43.28515625" style="2" customWidth="1"/>
    <col min="2565" max="2565" width="25.42578125" style="2" customWidth="1"/>
    <col min="2566" max="2566" width="24.42578125" style="2" customWidth="1"/>
    <col min="2567" max="2567" width="25.5703125" style="2" customWidth="1"/>
    <col min="2568" max="2816" width="9.140625" style="2"/>
    <col min="2817" max="2817" width="4" style="2" customWidth="1"/>
    <col min="2818" max="2818" width="17" style="2" customWidth="1"/>
    <col min="2819" max="2819" width="40.28515625" style="2" customWidth="1"/>
    <col min="2820" max="2820" width="43.28515625" style="2" customWidth="1"/>
    <col min="2821" max="2821" width="25.42578125" style="2" customWidth="1"/>
    <col min="2822" max="2822" width="24.42578125" style="2" customWidth="1"/>
    <col min="2823" max="2823" width="25.5703125" style="2" customWidth="1"/>
    <col min="2824" max="3072" width="9.140625" style="2"/>
    <col min="3073" max="3073" width="4" style="2" customWidth="1"/>
    <col min="3074" max="3074" width="17" style="2" customWidth="1"/>
    <col min="3075" max="3075" width="40.28515625" style="2" customWidth="1"/>
    <col min="3076" max="3076" width="43.28515625" style="2" customWidth="1"/>
    <col min="3077" max="3077" width="25.42578125" style="2" customWidth="1"/>
    <col min="3078" max="3078" width="24.42578125" style="2" customWidth="1"/>
    <col min="3079" max="3079" width="25.5703125" style="2" customWidth="1"/>
    <col min="3080" max="3328" width="9.140625" style="2"/>
    <col min="3329" max="3329" width="4" style="2" customWidth="1"/>
    <col min="3330" max="3330" width="17" style="2" customWidth="1"/>
    <col min="3331" max="3331" width="40.28515625" style="2" customWidth="1"/>
    <col min="3332" max="3332" width="43.28515625" style="2" customWidth="1"/>
    <col min="3333" max="3333" width="25.42578125" style="2" customWidth="1"/>
    <col min="3334" max="3334" width="24.42578125" style="2" customWidth="1"/>
    <col min="3335" max="3335" width="25.5703125" style="2" customWidth="1"/>
    <col min="3336" max="3584" width="9.140625" style="2"/>
    <col min="3585" max="3585" width="4" style="2" customWidth="1"/>
    <col min="3586" max="3586" width="17" style="2" customWidth="1"/>
    <col min="3587" max="3587" width="40.28515625" style="2" customWidth="1"/>
    <col min="3588" max="3588" width="43.28515625" style="2" customWidth="1"/>
    <col min="3589" max="3589" width="25.42578125" style="2" customWidth="1"/>
    <col min="3590" max="3590" width="24.42578125" style="2" customWidth="1"/>
    <col min="3591" max="3591" width="25.5703125" style="2" customWidth="1"/>
    <col min="3592" max="3840" width="9.140625" style="2"/>
    <col min="3841" max="3841" width="4" style="2" customWidth="1"/>
    <col min="3842" max="3842" width="17" style="2" customWidth="1"/>
    <col min="3843" max="3843" width="40.28515625" style="2" customWidth="1"/>
    <col min="3844" max="3844" width="43.28515625" style="2" customWidth="1"/>
    <col min="3845" max="3845" width="25.42578125" style="2" customWidth="1"/>
    <col min="3846" max="3846" width="24.42578125" style="2" customWidth="1"/>
    <col min="3847" max="3847" width="25.5703125" style="2" customWidth="1"/>
    <col min="3848" max="4096" width="9.140625" style="2"/>
    <col min="4097" max="4097" width="4" style="2" customWidth="1"/>
    <col min="4098" max="4098" width="17" style="2" customWidth="1"/>
    <col min="4099" max="4099" width="40.28515625" style="2" customWidth="1"/>
    <col min="4100" max="4100" width="43.28515625" style="2" customWidth="1"/>
    <col min="4101" max="4101" width="25.42578125" style="2" customWidth="1"/>
    <col min="4102" max="4102" width="24.42578125" style="2" customWidth="1"/>
    <col min="4103" max="4103" width="25.5703125" style="2" customWidth="1"/>
    <col min="4104" max="4352" width="9.140625" style="2"/>
    <col min="4353" max="4353" width="4" style="2" customWidth="1"/>
    <col min="4354" max="4354" width="17" style="2" customWidth="1"/>
    <col min="4355" max="4355" width="40.28515625" style="2" customWidth="1"/>
    <col min="4356" max="4356" width="43.28515625" style="2" customWidth="1"/>
    <col min="4357" max="4357" width="25.42578125" style="2" customWidth="1"/>
    <col min="4358" max="4358" width="24.42578125" style="2" customWidth="1"/>
    <col min="4359" max="4359" width="25.5703125" style="2" customWidth="1"/>
    <col min="4360" max="4608" width="9.140625" style="2"/>
    <col min="4609" max="4609" width="4" style="2" customWidth="1"/>
    <col min="4610" max="4610" width="17" style="2" customWidth="1"/>
    <col min="4611" max="4611" width="40.28515625" style="2" customWidth="1"/>
    <col min="4612" max="4612" width="43.28515625" style="2" customWidth="1"/>
    <col min="4613" max="4613" width="25.42578125" style="2" customWidth="1"/>
    <col min="4614" max="4614" width="24.42578125" style="2" customWidth="1"/>
    <col min="4615" max="4615" width="25.5703125" style="2" customWidth="1"/>
    <col min="4616" max="4864" width="9.140625" style="2"/>
    <col min="4865" max="4865" width="4" style="2" customWidth="1"/>
    <col min="4866" max="4866" width="17" style="2" customWidth="1"/>
    <col min="4867" max="4867" width="40.28515625" style="2" customWidth="1"/>
    <col min="4868" max="4868" width="43.28515625" style="2" customWidth="1"/>
    <col min="4869" max="4869" width="25.42578125" style="2" customWidth="1"/>
    <col min="4870" max="4870" width="24.42578125" style="2" customWidth="1"/>
    <col min="4871" max="4871" width="25.5703125" style="2" customWidth="1"/>
    <col min="4872" max="5120" width="9.140625" style="2"/>
    <col min="5121" max="5121" width="4" style="2" customWidth="1"/>
    <col min="5122" max="5122" width="17" style="2" customWidth="1"/>
    <col min="5123" max="5123" width="40.28515625" style="2" customWidth="1"/>
    <col min="5124" max="5124" width="43.28515625" style="2" customWidth="1"/>
    <col min="5125" max="5125" width="25.42578125" style="2" customWidth="1"/>
    <col min="5126" max="5126" width="24.42578125" style="2" customWidth="1"/>
    <col min="5127" max="5127" width="25.5703125" style="2" customWidth="1"/>
    <col min="5128" max="5376" width="9.140625" style="2"/>
    <col min="5377" max="5377" width="4" style="2" customWidth="1"/>
    <col min="5378" max="5378" width="17" style="2" customWidth="1"/>
    <col min="5379" max="5379" width="40.28515625" style="2" customWidth="1"/>
    <col min="5380" max="5380" width="43.28515625" style="2" customWidth="1"/>
    <col min="5381" max="5381" width="25.42578125" style="2" customWidth="1"/>
    <col min="5382" max="5382" width="24.42578125" style="2" customWidth="1"/>
    <col min="5383" max="5383" width="25.5703125" style="2" customWidth="1"/>
    <col min="5384" max="5632" width="9.140625" style="2"/>
    <col min="5633" max="5633" width="4" style="2" customWidth="1"/>
    <col min="5634" max="5634" width="17" style="2" customWidth="1"/>
    <col min="5635" max="5635" width="40.28515625" style="2" customWidth="1"/>
    <col min="5636" max="5636" width="43.28515625" style="2" customWidth="1"/>
    <col min="5637" max="5637" width="25.42578125" style="2" customWidth="1"/>
    <col min="5638" max="5638" width="24.42578125" style="2" customWidth="1"/>
    <col min="5639" max="5639" width="25.5703125" style="2" customWidth="1"/>
    <col min="5640" max="5888" width="9.140625" style="2"/>
    <col min="5889" max="5889" width="4" style="2" customWidth="1"/>
    <col min="5890" max="5890" width="17" style="2" customWidth="1"/>
    <col min="5891" max="5891" width="40.28515625" style="2" customWidth="1"/>
    <col min="5892" max="5892" width="43.28515625" style="2" customWidth="1"/>
    <col min="5893" max="5893" width="25.42578125" style="2" customWidth="1"/>
    <col min="5894" max="5894" width="24.42578125" style="2" customWidth="1"/>
    <col min="5895" max="5895" width="25.5703125" style="2" customWidth="1"/>
    <col min="5896" max="6144" width="9.140625" style="2"/>
    <col min="6145" max="6145" width="4" style="2" customWidth="1"/>
    <col min="6146" max="6146" width="17" style="2" customWidth="1"/>
    <col min="6147" max="6147" width="40.28515625" style="2" customWidth="1"/>
    <col min="6148" max="6148" width="43.28515625" style="2" customWidth="1"/>
    <col min="6149" max="6149" width="25.42578125" style="2" customWidth="1"/>
    <col min="6150" max="6150" width="24.42578125" style="2" customWidth="1"/>
    <col min="6151" max="6151" width="25.5703125" style="2" customWidth="1"/>
    <col min="6152" max="6400" width="9.140625" style="2"/>
    <col min="6401" max="6401" width="4" style="2" customWidth="1"/>
    <col min="6402" max="6402" width="17" style="2" customWidth="1"/>
    <col min="6403" max="6403" width="40.28515625" style="2" customWidth="1"/>
    <col min="6404" max="6404" width="43.28515625" style="2" customWidth="1"/>
    <col min="6405" max="6405" width="25.42578125" style="2" customWidth="1"/>
    <col min="6406" max="6406" width="24.42578125" style="2" customWidth="1"/>
    <col min="6407" max="6407" width="25.5703125" style="2" customWidth="1"/>
    <col min="6408" max="6656" width="9.140625" style="2"/>
    <col min="6657" max="6657" width="4" style="2" customWidth="1"/>
    <col min="6658" max="6658" width="17" style="2" customWidth="1"/>
    <col min="6659" max="6659" width="40.28515625" style="2" customWidth="1"/>
    <col min="6660" max="6660" width="43.28515625" style="2" customWidth="1"/>
    <col min="6661" max="6661" width="25.42578125" style="2" customWidth="1"/>
    <col min="6662" max="6662" width="24.42578125" style="2" customWidth="1"/>
    <col min="6663" max="6663" width="25.5703125" style="2" customWidth="1"/>
    <col min="6664" max="6912" width="9.140625" style="2"/>
    <col min="6913" max="6913" width="4" style="2" customWidth="1"/>
    <col min="6914" max="6914" width="17" style="2" customWidth="1"/>
    <col min="6915" max="6915" width="40.28515625" style="2" customWidth="1"/>
    <col min="6916" max="6916" width="43.28515625" style="2" customWidth="1"/>
    <col min="6917" max="6917" width="25.42578125" style="2" customWidth="1"/>
    <col min="6918" max="6918" width="24.42578125" style="2" customWidth="1"/>
    <col min="6919" max="6919" width="25.5703125" style="2" customWidth="1"/>
    <col min="6920" max="7168" width="9.140625" style="2"/>
    <col min="7169" max="7169" width="4" style="2" customWidth="1"/>
    <col min="7170" max="7170" width="17" style="2" customWidth="1"/>
    <col min="7171" max="7171" width="40.28515625" style="2" customWidth="1"/>
    <col min="7172" max="7172" width="43.28515625" style="2" customWidth="1"/>
    <col min="7173" max="7173" width="25.42578125" style="2" customWidth="1"/>
    <col min="7174" max="7174" width="24.42578125" style="2" customWidth="1"/>
    <col min="7175" max="7175" width="25.5703125" style="2" customWidth="1"/>
    <col min="7176" max="7424" width="9.140625" style="2"/>
    <col min="7425" max="7425" width="4" style="2" customWidth="1"/>
    <col min="7426" max="7426" width="17" style="2" customWidth="1"/>
    <col min="7427" max="7427" width="40.28515625" style="2" customWidth="1"/>
    <col min="7428" max="7428" width="43.28515625" style="2" customWidth="1"/>
    <col min="7429" max="7429" width="25.42578125" style="2" customWidth="1"/>
    <col min="7430" max="7430" width="24.42578125" style="2" customWidth="1"/>
    <col min="7431" max="7431" width="25.5703125" style="2" customWidth="1"/>
    <col min="7432" max="7680" width="9.140625" style="2"/>
    <col min="7681" max="7681" width="4" style="2" customWidth="1"/>
    <col min="7682" max="7682" width="17" style="2" customWidth="1"/>
    <col min="7683" max="7683" width="40.28515625" style="2" customWidth="1"/>
    <col min="7684" max="7684" width="43.28515625" style="2" customWidth="1"/>
    <col min="7685" max="7685" width="25.42578125" style="2" customWidth="1"/>
    <col min="7686" max="7686" width="24.42578125" style="2" customWidth="1"/>
    <col min="7687" max="7687" width="25.5703125" style="2" customWidth="1"/>
    <col min="7688" max="7936" width="9.140625" style="2"/>
    <col min="7937" max="7937" width="4" style="2" customWidth="1"/>
    <col min="7938" max="7938" width="17" style="2" customWidth="1"/>
    <col min="7939" max="7939" width="40.28515625" style="2" customWidth="1"/>
    <col min="7940" max="7940" width="43.28515625" style="2" customWidth="1"/>
    <col min="7941" max="7941" width="25.42578125" style="2" customWidth="1"/>
    <col min="7942" max="7942" width="24.42578125" style="2" customWidth="1"/>
    <col min="7943" max="7943" width="25.5703125" style="2" customWidth="1"/>
    <col min="7944" max="8192" width="9.140625" style="2"/>
    <col min="8193" max="8193" width="4" style="2" customWidth="1"/>
    <col min="8194" max="8194" width="17" style="2" customWidth="1"/>
    <col min="8195" max="8195" width="40.28515625" style="2" customWidth="1"/>
    <col min="8196" max="8196" width="43.28515625" style="2" customWidth="1"/>
    <col min="8197" max="8197" width="25.42578125" style="2" customWidth="1"/>
    <col min="8198" max="8198" width="24.42578125" style="2" customWidth="1"/>
    <col min="8199" max="8199" width="25.5703125" style="2" customWidth="1"/>
    <col min="8200" max="8448" width="9.140625" style="2"/>
    <col min="8449" max="8449" width="4" style="2" customWidth="1"/>
    <col min="8450" max="8450" width="17" style="2" customWidth="1"/>
    <col min="8451" max="8451" width="40.28515625" style="2" customWidth="1"/>
    <col min="8452" max="8452" width="43.28515625" style="2" customWidth="1"/>
    <col min="8453" max="8453" width="25.42578125" style="2" customWidth="1"/>
    <col min="8454" max="8454" width="24.42578125" style="2" customWidth="1"/>
    <col min="8455" max="8455" width="25.5703125" style="2" customWidth="1"/>
    <col min="8456" max="8704" width="9.140625" style="2"/>
    <col min="8705" max="8705" width="4" style="2" customWidth="1"/>
    <col min="8706" max="8706" width="17" style="2" customWidth="1"/>
    <col min="8707" max="8707" width="40.28515625" style="2" customWidth="1"/>
    <col min="8708" max="8708" width="43.28515625" style="2" customWidth="1"/>
    <col min="8709" max="8709" width="25.42578125" style="2" customWidth="1"/>
    <col min="8710" max="8710" width="24.42578125" style="2" customWidth="1"/>
    <col min="8711" max="8711" width="25.5703125" style="2" customWidth="1"/>
    <col min="8712" max="8960" width="9.140625" style="2"/>
    <col min="8961" max="8961" width="4" style="2" customWidth="1"/>
    <col min="8962" max="8962" width="17" style="2" customWidth="1"/>
    <col min="8963" max="8963" width="40.28515625" style="2" customWidth="1"/>
    <col min="8964" max="8964" width="43.28515625" style="2" customWidth="1"/>
    <col min="8965" max="8965" width="25.42578125" style="2" customWidth="1"/>
    <col min="8966" max="8966" width="24.42578125" style="2" customWidth="1"/>
    <col min="8967" max="8967" width="25.5703125" style="2" customWidth="1"/>
    <col min="8968" max="9216" width="9.140625" style="2"/>
    <col min="9217" max="9217" width="4" style="2" customWidth="1"/>
    <col min="9218" max="9218" width="17" style="2" customWidth="1"/>
    <col min="9219" max="9219" width="40.28515625" style="2" customWidth="1"/>
    <col min="9220" max="9220" width="43.28515625" style="2" customWidth="1"/>
    <col min="9221" max="9221" width="25.42578125" style="2" customWidth="1"/>
    <col min="9222" max="9222" width="24.42578125" style="2" customWidth="1"/>
    <col min="9223" max="9223" width="25.5703125" style="2" customWidth="1"/>
    <col min="9224" max="9472" width="9.140625" style="2"/>
    <col min="9473" max="9473" width="4" style="2" customWidth="1"/>
    <col min="9474" max="9474" width="17" style="2" customWidth="1"/>
    <col min="9475" max="9475" width="40.28515625" style="2" customWidth="1"/>
    <col min="9476" max="9476" width="43.28515625" style="2" customWidth="1"/>
    <col min="9477" max="9477" width="25.42578125" style="2" customWidth="1"/>
    <col min="9478" max="9478" width="24.42578125" style="2" customWidth="1"/>
    <col min="9479" max="9479" width="25.5703125" style="2" customWidth="1"/>
    <col min="9480" max="9728" width="9.140625" style="2"/>
    <col min="9729" max="9729" width="4" style="2" customWidth="1"/>
    <col min="9730" max="9730" width="17" style="2" customWidth="1"/>
    <col min="9731" max="9731" width="40.28515625" style="2" customWidth="1"/>
    <col min="9732" max="9732" width="43.28515625" style="2" customWidth="1"/>
    <col min="9733" max="9733" width="25.42578125" style="2" customWidth="1"/>
    <col min="9734" max="9734" width="24.42578125" style="2" customWidth="1"/>
    <col min="9735" max="9735" width="25.5703125" style="2" customWidth="1"/>
    <col min="9736" max="9984" width="9.140625" style="2"/>
    <col min="9985" max="9985" width="4" style="2" customWidth="1"/>
    <col min="9986" max="9986" width="17" style="2" customWidth="1"/>
    <col min="9987" max="9987" width="40.28515625" style="2" customWidth="1"/>
    <col min="9988" max="9988" width="43.28515625" style="2" customWidth="1"/>
    <col min="9989" max="9989" width="25.42578125" style="2" customWidth="1"/>
    <col min="9990" max="9990" width="24.42578125" style="2" customWidth="1"/>
    <col min="9991" max="9991" width="25.5703125" style="2" customWidth="1"/>
    <col min="9992" max="10240" width="9.140625" style="2"/>
    <col min="10241" max="10241" width="4" style="2" customWidth="1"/>
    <col min="10242" max="10242" width="17" style="2" customWidth="1"/>
    <col min="10243" max="10243" width="40.28515625" style="2" customWidth="1"/>
    <col min="10244" max="10244" width="43.28515625" style="2" customWidth="1"/>
    <col min="10245" max="10245" width="25.42578125" style="2" customWidth="1"/>
    <col min="10246" max="10246" width="24.42578125" style="2" customWidth="1"/>
    <col min="10247" max="10247" width="25.5703125" style="2" customWidth="1"/>
    <col min="10248" max="10496" width="9.140625" style="2"/>
    <col min="10497" max="10497" width="4" style="2" customWidth="1"/>
    <col min="10498" max="10498" width="17" style="2" customWidth="1"/>
    <col min="10499" max="10499" width="40.28515625" style="2" customWidth="1"/>
    <col min="10500" max="10500" width="43.28515625" style="2" customWidth="1"/>
    <col min="10501" max="10501" width="25.42578125" style="2" customWidth="1"/>
    <col min="10502" max="10502" width="24.42578125" style="2" customWidth="1"/>
    <col min="10503" max="10503" width="25.5703125" style="2" customWidth="1"/>
    <col min="10504" max="10752" width="9.140625" style="2"/>
    <col min="10753" max="10753" width="4" style="2" customWidth="1"/>
    <col min="10754" max="10754" width="17" style="2" customWidth="1"/>
    <col min="10755" max="10755" width="40.28515625" style="2" customWidth="1"/>
    <col min="10756" max="10756" width="43.28515625" style="2" customWidth="1"/>
    <col min="10757" max="10757" width="25.42578125" style="2" customWidth="1"/>
    <col min="10758" max="10758" width="24.42578125" style="2" customWidth="1"/>
    <col min="10759" max="10759" width="25.5703125" style="2" customWidth="1"/>
    <col min="10760" max="11008" width="9.140625" style="2"/>
    <col min="11009" max="11009" width="4" style="2" customWidth="1"/>
    <col min="11010" max="11010" width="17" style="2" customWidth="1"/>
    <col min="11011" max="11011" width="40.28515625" style="2" customWidth="1"/>
    <col min="11012" max="11012" width="43.28515625" style="2" customWidth="1"/>
    <col min="11013" max="11013" width="25.42578125" style="2" customWidth="1"/>
    <col min="11014" max="11014" width="24.42578125" style="2" customWidth="1"/>
    <col min="11015" max="11015" width="25.5703125" style="2" customWidth="1"/>
    <col min="11016" max="11264" width="9.140625" style="2"/>
    <col min="11265" max="11265" width="4" style="2" customWidth="1"/>
    <col min="11266" max="11266" width="17" style="2" customWidth="1"/>
    <col min="11267" max="11267" width="40.28515625" style="2" customWidth="1"/>
    <col min="11268" max="11268" width="43.28515625" style="2" customWidth="1"/>
    <col min="11269" max="11269" width="25.42578125" style="2" customWidth="1"/>
    <col min="11270" max="11270" width="24.42578125" style="2" customWidth="1"/>
    <col min="11271" max="11271" width="25.5703125" style="2" customWidth="1"/>
    <col min="11272" max="11520" width="9.140625" style="2"/>
    <col min="11521" max="11521" width="4" style="2" customWidth="1"/>
    <col min="11522" max="11522" width="17" style="2" customWidth="1"/>
    <col min="11523" max="11523" width="40.28515625" style="2" customWidth="1"/>
    <col min="11524" max="11524" width="43.28515625" style="2" customWidth="1"/>
    <col min="11525" max="11525" width="25.42578125" style="2" customWidth="1"/>
    <col min="11526" max="11526" width="24.42578125" style="2" customWidth="1"/>
    <col min="11527" max="11527" width="25.5703125" style="2" customWidth="1"/>
    <col min="11528" max="11776" width="9.140625" style="2"/>
    <col min="11777" max="11777" width="4" style="2" customWidth="1"/>
    <col min="11778" max="11778" width="17" style="2" customWidth="1"/>
    <col min="11779" max="11779" width="40.28515625" style="2" customWidth="1"/>
    <col min="11780" max="11780" width="43.28515625" style="2" customWidth="1"/>
    <col min="11781" max="11781" width="25.42578125" style="2" customWidth="1"/>
    <col min="11782" max="11782" width="24.42578125" style="2" customWidth="1"/>
    <col min="11783" max="11783" width="25.5703125" style="2" customWidth="1"/>
    <col min="11784" max="12032" width="9.140625" style="2"/>
    <col min="12033" max="12033" width="4" style="2" customWidth="1"/>
    <col min="12034" max="12034" width="17" style="2" customWidth="1"/>
    <col min="12035" max="12035" width="40.28515625" style="2" customWidth="1"/>
    <col min="12036" max="12036" width="43.28515625" style="2" customWidth="1"/>
    <col min="12037" max="12037" width="25.42578125" style="2" customWidth="1"/>
    <col min="12038" max="12038" width="24.42578125" style="2" customWidth="1"/>
    <col min="12039" max="12039" width="25.5703125" style="2" customWidth="1"/>
    <col min="12040" max="12288" width="9.140625" style="2"/>
    <col min="12289" max="12289" width="4" style="2" customWidth="1"/>
    <col min="12290" max="12290" width="17" style="2" customWidth="1"/>
    <col min="12291" max="12291" width="40.28515625" style="2" customWidth="1"/>
    <col min="12292" max="12292" width="43.28515625" style="2" customWidth="1"/>
    <col min="12293" max="12293" width="25.42578125" style="2" customWidth="1"/>
    <col min="12294" max="12294" width="24.42578125" style="2" customWidth="1"/>
    <col min="12295" max="12295" width="25.5703125" style="2" customWidth="1"/>
    <col min="12296" max="12544" width="9.140625" style="2"/>
    <col min="12545" max="12545" width="4" style="2" customWidth="1"/>
    <col min="12546" max="12546" width="17" style="2" customWidth="1"/>
    <col min="12547" max="12547" width="40.28515625" style="2" customWidth="1"/>
    <col min="12548" max="12548" width="43.28515625" style="2" customWidth="1"/>
    <col min="12549" max="12549" width="25.42578125" style="2" customWidth="1"/>
    <col min="12550" max="12550" width="24.42578125" style="2" customWidth="1"/>
    <col min="12551" max="12551" width="25.5703125" style="2" customWidth="1"/>
    <col min="12552" max="12800" width="9.140625" style="2"/>
    <col min="12801" max="12801" width="4" style="2" customWidth="1"/>
    <col min="12802" max="12802" width="17" style="2" customWidth="1"/>
    <col min="12803" max="12803" width="40.28515625" style="2" customWidth="1"/>
    <col min="12804" max="12804" width="43.28515625" style="2" customWidth="1"/>
    <col min="12805" max="12805" width="25.42578125" style="2" customWidth="1"/>
    <col min="12806" max="12806" width="24.42578125" style="2" customWidth="1"/>
    <col min="12807" max="12807" width="25.5703125" style="2" customWidth="1"/>
    <col min="12808" max="13056" width="9.140625" style="2"/>
    <col min="13057" max="13057" width="4" style="2" customWidth="1"/>
    <col min="13058" max="13058" width="17" style="2" customWidth="1"/>
    <col min="13059" max="13059" width="40.28515625" style="2" customWidth="1"/>
    <col min="13060" max="13060" width="43.28515625" style="2" customWidth="1"/>
    <col min="13061" max="13061" width="25.42578125" style="2" customWidth="1"/>
    <col min="13062" max="13062" width="24.42578125" style="2" customWidth="1"/>
    <col min="13063" max="13063" width="25.5703125" style="2" customWidth="1"/>
    <col min="13064" max="13312" width="9.140625" style="2"/>
    <col min="13313" max="13313" width="4" style="2" customWidth="1"/>
    <col min="13314" max="13314" width="17" style="2" customWidth="1"/>
    <col min="13315" max="13315" width="40.28515625" style="2" customWidth="1"/>
    <col min="13316" max="13316" width="43.28515625" style="2" customWidth="1"/>
    <col min="13317" max="13317" width="25.42578125" style="2" customWidth="1"/>
    <col min="13318" max="13318" width="24.42578125" style="2" customWidth="1"/>
    <col min="13319" max="13319" width="25.5703125" style="2" customWidth="1"/>
    <col min="13320" max="13568" width="9.140625" style="2"/>
    <col min="13569" max="13569" width="4" style="2" customWidth="1"/>
    <col min="13570" max="13570" width="17" style="2" customWidth="1"/>
    <col min="13571" max="13571" width="40.28515625" style="2" customWidth="1"/>
    <col min="13572" max="13572" width="43.28515625" style="2" customWidth="1"/>
    <col min="13573" max="13573" width="25.42578125" style="2" customWidth="1"/>
    <col min="13574" max="13574" width="24.42578125" style="2" customWidth="1"/>
    <col min="13575" max="13575" width="25.5703125" style="2" customWidth="1"/>
    <col min="13576" max="13824" width="9.140625" style="2"/>
    <col min="13825" max="13825" width="4" style="2" customWidth="1"/>
    <col min="13826" max="13826" width="17" style="2" customWidth="1"/>
    <col min="13827" max="13827" width="40.28515625" style="2" customWidth="1"/>
    <col min="13828" max="13828" width="43.28515625" style="2" customWidth="1"/>
    <col min="13829" max="13829" width="25.42578125" style="2" customWidth="1"/>
    <col min="13830" max="13830" width="24.42578125" style="2" customWidth="1"/>
    <col min="13831" max="13831" width="25.5703125" style="2" customWidth="1"/>
    <col min="13832" max="14080" width="9.140625" style="2"/>
    <col min="14081" max="14081" width="4" style="2" customWidth="1"/>
    <col min="14082" max="14082" width="17" style="2" customWidth="1"/>
    <col min="14083" max="14083" width="40.28515625" style="2" customWidth="1"/>
    <col min="14084" max="14084" width="43.28515625" style="2" customWidth="1"/>
    <col min="14085" max="14085" width="25.42578125" style="2" customWidth="1"/>
    <col min="14086" max="14086" width="24.42578125" style="2" customWidth="1"/>
    <col min="14087" max="14087" width="25.5703125" style="2" customWidth="1"/>
    <col min="14088" max="14336" width="9.140625" style="2"/>
    <col min="14337" max="14337" width="4" style="2" customWidth="1"/>
    <col min="14338" max="14338" width="17" style="2" customWidth="1"/>
    <col min="14339" max="14339" width="40.28515625" style="2" customWidth="1"/>
    <col min="14340" max="14340" width="43.28515625" style="2" customWidth="1"/>
    <col min="14341" max="14341" width="25.42578125" style="2" customWidth="1"/>
    <col min="14342" max="14342" width="24.42578125" style="2" customWidth="1"/>
    <col min="14343" max="14343" width="25.5703125" style="2" customWidth="1"/>
    <col min="14344" max="14592" width="9.140625" style="2"/>
    <col min="14593" max="14593" width="4" style="2" customWidth="1"/>
    <col min="14594" max="14594" width="17" style="2" customWidth="1"/>
    <col min="14595" max="14595" width="40.28515625" style="2" customWidth="1"/>
    <col min="14596" max="14596" width="43.28515625" style="2" customWidth="1"/>
    <col min="14597" max="14597" width="25.42578125" style="2" customWidth="1"/>
    <col min="14598" max="14598" width="24.42578125" style="2" customWidth="1"/>
    <col min="14599" max="14599" width="25.5703125" style="2" customWidth="1"/>
    <col min="14600" max="14848" width="9.140625" style="2"/>
    <col min="14849" max="14849" width="4" style="2" customWidth="1"/>
    <col min="14850" max="14850" width="17" style="2" customWidth="1"/>
    <col min="14851" max="14851" width="40.28515625" style="2" customWidth="1"/>
    <col min="14852" max="14852" width="43.28515625" style="2" customWidth="1"/>
    <col min="14853" max="14853" width="25.42578125" style="2" customWidth="1"/>
    <col min="14854" max="14854" width="24.42578125" style="2" customWidth="1"/>
    <col min="14855" max="14855" width="25.5703125" style="2" customWidth="1"/>
    <col min="14856" max="15104" width="9.140625" style="2"/>
    <col min="15105" max="15105" width="4" style="2" customWidth="1"/>
    <col min="15106" max="15106" width="17" style="2" customWidth="1"/>
    <col min="15107" max="15107" width="40.28515625" style="2" customWidth="1"/>
    <col min="15108" max="15108" width="43.28515625" style="2" customWidth="1"/>
    <col min="15109" max="15109" width="25.42578125" style="2" customWidth="1"/>
    <col min="15110" max="15110" width="24.42578125" style="2" customWidth="1"/>
    <col min="15111" max="15111" width="25.5703125" style="2" customWidth="1"/>
    <col min="15112" max="15360" width="9.140625" style="2"/>
    <col min="15361" max="15361" width="4" style="2" customWidth="1"/>
    <col min="15362" max="15362" width="17" style="2" customWidth="1"/>
    <col min="15363" max="15363" width="40.28515625" style="2" customWidth="1"/>
    <col min="15364" max="15364" width="43.28515625" style="2" customWidth="1"/>
    <col min="15365" max="15365" width="25.42578125" style="2" customWidth="1"/>
    <col min="15366" max="15366" width="24.42578125" style="2" customWidth="1"/>
    <col min="15367" max="15367" width="25.5703125" style="2" customWidth="1"/>
    <col min="15368" max="15616" width="9.140625" style="2"/>
    <col min="15617" max="15617" width="4" style="2" customWidth="1"/>
    <col min="15618" max="15618" width="17" style="2" customWidth="1"/>
    <col min="15619" max="15619" width="40.28515625" style="2" customWidth="1"/>
    <col min="15620" max="15620" width="43.28515625" style="2" customWidth="1"/>
    <col min="15621" max="15621" width="25.42578125" style="2" customWidth="1"/>
    <col min="15622" max="15622" width="24.42578125" style="2" customWidth="1"/>
    <col min="15623" max="15623" width="25.5703125" style="2" customWidth="1"/>
    <col min="15624" max="15872" width="9.140625" style="2"/>
    <col min="15873" max="15873" width="4" style="2" customWidth="1"/>
    <col min="15874" max="15874" width="17" style="2" customWidth="1"/>
    <col min="15875" max="15875" width="40.28515625" style="2" customWidth="1"/>
    <col min="15876" max="15876" width="43.28515625" style="2" customWidth="1"/>
    <col min="15877" max="15877" width="25.42578125" style="2" customWidth="1"/>
    <col min="15878" max="15878" width="24.42578125" style="2" customWidth="1"/>
    <col min="15879" max="15879" width="25.5703125" style="2" customWidth="1"/>
    <col min="15880" max="16128" width="9.140625" style="2"/>
    <col min="16129" max="16129" width="4" style="2" customWidth="1"/>
    <col min="16130" max="16130" width="17" style="2" customWidth="1"/>
    <col min="16131" max="16131" width="40.28515625" style="2" customWidth="1"/>
    <col min="16132" max="16132" width="43.28515625" style="2" customWidth="1"/>
    <col min="16133" max="16133" width="25.42578125" style="2" customWidth="1"/>
    <col min="16134" max="16134" width="24.42578125" style="2" customWidth="1"/>
    <col min="16135" max="16135" width="25.5703125" style="2" customWidth="1"/>
    <col min="16136" max="16384" width="9.140625" style="2"/>
  </cols>
  <sheetData>
    <row r="1" spans="2:9">
      <c r="B1" s="1" t="s">
        <v>1</v>
      </c>
    </row>
    <row r="2" spans="2:9" ht="11.25" customHeight="1"/>
    <row r="3" spans="2:9" ht="28.5" customHeight="1">
      <c r="B3" s="62" t="s">
        <v>14</v>
      </c>
      <c r="C3" s="63">
        <v>104004</v>
      </c>
    </row>
    <row r="4" spans="2:9">
      <c r="B4" s="62" t="s">
        <v>2</v>
      </c>
      <c r="C4" s="64" t="s">
        <v>45</v>
      </c>
    </row>
    <row r="5" spans="2:9" ht="11.25" customHeight="1"/>
    <row r="6" spans="2:9">
      <c r="B6" s="1" t="s">
        <v>15</v>
      </c>
    </row>
    <row r="7" spans="2:9">
      <c r="B7" s="1"/>
    </row>
    <row r="8" spans="2:9" ht="60" customHeight="1">
      <c r="B8" s="428" t="s">
        <v>190</v>
      </c>
      <c r="C8" s="430" t="s">
        <v>188</v>
      </c>
      <c r="D8" s="430" t="s">
        <v>78</v>
      </c>
      <c r="E8" s="430"/>
      <c r="F8" s="430"/>
      <c r="G8" s="430"/>
      <c r="H8" s="428" t="s">
        <v>177</v>
      </c>
      <c r="I8" s="428" t="s">
        <v>178</v>
      </c>
    </row>
    <row r="9" spans="2:9" ht="55.5" customHeight="1">
      <c r="B9" s="429"/>
      <c r="C9" s="430"/>
      <c r="D9" s="224" t="s">
        <v>79</v>
      </c>
      <c r="E9" s="224" t="s">
        <v>147</v>
      </c>
      <c r="F9" s="224" t="s">
        <v>148</v>
      </c>
      <c r="G9" s="224" t="s">
        <v>149</v>
      </c>
      <c r="H9" s="429"/>
      <c r="I9" s="429"/>
    </row>
    <row r="10" spans="2:9" ht="274.5" customHeight="1">
      <c r="B10" s="222" t="s">
        <v>113</v>
      </c>
      <c r="C10" s="275" t="s">
        <v>189</v>
      </c>
      <c r="D10" s="274" t="s">
        <v>150</v>
      </c>
      <c r="E10" s="274">
        <v>4</v>
      </c>
      <c r="F10" s="274">
        <v>5</v>
      </c>
      <c r="G10" s="274" t="s">
        <v>137</v>
      </c>
      <c r="H10" s="274" t="s">
        <v>202</v>
      </c>
      <c r="I10" s="274" t="s">
        <v>185</v>
      </c>
    </row>
    <row r="11" spans="2:9" ht="168.75" customHeight="1">
      <c r="B11" s="365" t="s">
        <v>48</v>
      </c>
      <c r="C11" s="425" t="s">
        <v>191</v>
      </c>
      <c r="D11" s="274" t="s">
        <v>307</v>
      </c>
      <c r="E11" s="274">
        <v>29</v>
      </c>
      <c r="F11" s="274">
        <v>33</v>
      </c>
      <c r="G11" s="274">
        <v>2030</v>
      </c>
      <c r="H11" s="425" t="s">
        <v>309</v>
      </c>
      <c r="I11" s="425" t="s">
        <v>310</v>
      </c>
    </row>
    <row r="12" spans="2:9" ht="172.5" customHeight="1">
      <c r="B12" s="366"/>
      <c r="C12" s="426"/>
      <c r="D12" s="275" t="s">
        <v>308</v>
      </c>
      <c r="E12" s="276">
        <v>100</v>
      </c>
      <c r="F12" s="276">
        <v>100</v>
      </c>
      <c r="G12" s="277" t="s">
        <v>151</v>
      </c>
      <c r="H12" s="426"/>
      <c r="I12" s="426"/>
    </row>
    <row r="13" spans="2:9" ht="172.5" customHeight="1">
      <c r="B13" s="367"/>
      <c r="C13" s="427"/>
      <c r="D13" s="274" t="s">
        <v>334</v>
      </c>
      <c r="E13" s="274"/>
      <c r="F13" s="274">
        <v>100</v>
      </c>
      <c r="G13" s="246" t="s">
        <v>151</v>
      </c>
      <c r="H13" s="427"/>
      <c r="I13" s="427"/>
    </row>
    <row r="14" spans="2:9" ht="70.5" customHeight="1">
      <c r="B14" s="365" t="s">
        <v>55</v>
      </c>
      <c r="C14" s="425" t="s">
        <v>192</v>
      </c>
      <c r="D14" s="274" t="s">
        <v>355</v>
      </c>
      <c r="E14" s="262" t="s">
        <v>354</v>
      </c>
      <c r="F14" s="278">
        <v>55</v>
      </c>
      <c r="G14" s="274" t="s">
        <v>302</v>
      </c>
      <c r="H14" s="425" t="s">
        <v>344</v>
      </c>
      <c r="I14" s="425" t="s">
        <v>345</v>
      </c>
    </row>
    <row r="15" spans="2:9" ht="70.5" customHeight="1">
      <c r="B15" s="366"/>
      <c r="C15" s="426"/>
      <c r="D15" s="274" t="s">
        <v>356</v>
      </c>
      <c r="E15" s="262">
        <v>35</v>
      </c>
      <c r="F15" s="278">
        <v>40</v>
      </c>
      <c r="G15" s="274" t="s">
        <v>137</v>
      </c>
      <c r="H15" s="427"/>
      <c r="I15" s="427"/>
    </row>
    <row r="16" spans="2:9" ht="32.25" customHeight="1">
      <c r="B16" s="365" t="s">
        <v>60</v>
      </c>
      <c r="C16" s="425" t="s">
        <v>193</v>
      </c>
      <c r="D16" s="274" t="s">
        <v>111</v>
      </c>
      <c r="E16" s="274">
        <v>19.7</v>
      </c>
      <c r="F16" s="278">
        <v>21</v>
      </c>
      <c r="G16" s="274" t="s">
        <v>302</v>
      </c>
      <c r="H16" s="274"/>
      <c r="I16" s="279"/>
    </row>
    <row r="17" spans="2:9" ht="51.75" customHeight="1">
      <c r="B17" s="366"/>
      <c r="C17" s="426"/>
      <c r="D17" s="274" t="s">
        <v>112</v>
      </c>
      <c r="E17" s="274">
        <v>6</v>
      </c>
      <c r="F17" s="278">
        <v>7</v>
      </c>
      <c r="G17" s="274" t="s">
        <v>302</v>
      </c>
      <c r="H17" s="274"/>
      <c r="I17" s="279"/>
    </row>
    <row r="18" spans="2:9" ht="35.25" customHeight="1">
      <c r="B18" s="365" t="s">
        <v>67</v>
      </c>
      <c r="C18" s="425" t="s">
        <v>194</v>
      </c>
      <c r="D18" s="274" t="s">
        <v>350</v>
      </c>
      <c r="E18" s="282" t="s">
        <v>351</v>
      </c>
      <c r="F18" s="282" t="s">
        <v>352</v>
      </c>
      <c r="G18" s="282" t="s">
        <v>302</v>
      </c>
      <c r="H18" s="425" t="s">
        <v>353</v>
      </c>
      <c r="I18" s="425" t="s">
        <v>203</v>
      </c>
    </row>
    <row r="19" spans="2:9" ht="35.25" customHeight="1">
      <c r="B19" s="366"/>
      <c r="C19" s="426"/>
      <c r="D19" s="274" t="s">
        <v>361</v>
      </c>
      <c r="E19" s="282"/>
      <c r="F19" s="283">
        <v>20</v>
      </c>
      <c r="G19" s="282" t="s">
        <v>349</v>
      </c>
      <c r="H19" s="426"/>
      <c r="I19" s="426"/>
    </row>
    <row r="20" spans="2:9" ht="30" customHeight="1">
      <c r="B20" s="366"/>
      <c r="C20" s="426"/>
      <c r="D20" s="274" t="s">
        <v>362</v>
      </c>
      <c r="E20" s="282"/>
      <c r="F20" s="283">
        <v>8</v>
      </c>
      <c r="G20" s="282" t="s">
        <v>349</v>
      </c>
      <c r="H20" s="426"/>
      <c r="I20" s="426"/>
    </row>
    <row r="21" spans="2:9" ht="48.75" customHeight="1">
      <c r="B21" s="366"/>
      <c r="C21" s="426"/>
      <c r="D21" s="274" t="s">
        <v>363</v>
      </c>
      <c r="E21" s="282"/>
      <c r="F21" s="283">
        <v>10</v>
      </c>
      <c r="G21" s="282" t="s">
        <v>349</v>
      </c>
      <c r="H21" s="426"/>
      <c r="I21" s="426"/>
    </row>
    <row r="22" spans="2:9" ht="44.25" customHeight="1">
      <c r="B22" s="366"/>
      <c r="C22" s="426"/>
      <c r="D22" s="274" t="s">
        <v>364</v>
      </c>
      <c r="E22" s="282"/>
      <c r="F22" s="283">
        <v>200</v>
      </c>
      <c r="G22" s="282" t="s">
        <v>349</v>
      </c>
      <c r="H22" s="426"/>
      <c r="I22" s="426"/>
    </row>
    <row r="23" spans="2:9" ht="30.75" customHeight="1">
      <c r="B23" s="366"/>
      <c r="C23" s="426"/>
      <c r="D23" s="274" t="s">
        <v>365</v>
      </c>
      <c r="E23" s="282"/>
      <c r="F23" s="283">
        <v>2</v>
      </c>
      <c r="G23" s="282" t="s">
        <v>349</v>
      </c>
      <c r="H23" s="426"/>
      <c r="I23" s="426"/>
    </row>
    <row r="24" spans="2:9" ht="54.75" customHeight="1" thickBot="1">
      <c r="B24" s="366"/>
      <c r="C24" s="426"/>
      <c r="D24" s="274" t="s">
        <v>366</v>
      </c>
      <c r="E24" s="282"/>
      <c r="F24" s="284">
        <v>147047</v>
      </c>
      <c r="G24" s="282" t="s">
        <v>349</v>
      </c>
      <c r="H24" s="426"/>
      <c r="I24" s="426"/>
    </row>
    <row r="25" spans="2:9" ht="38.25">
      <c r="B25" s="431"/>
      <c r="C25" s="450" t="s">
        <v>306</v>
      </c>
      <c r="D25" s="239" t="s">
        <v>346</v>
      </c>
      <c r="E25" s="239">
        <v>9.9</v>
      </c>
      <c r="F25" s="239">
        <v>15</v>
      </c>
      <c r="G25" s="239">
        <v>2025</v>
      </c>
      <c r="H25" s="280" t="s">
        <v>347</v>
      </c>
      <c r="I25" s="280" t="s">
        <v>348</v>
      </c>
    </row>
    <row r="26" spans="2:9" ht="38.25">
      <c r="B26" s="431"/>
      <c r="C26" s="451"/>
      <c r="D26" s="281" t="s">
        <v>342</v>
      </c>
      <c r="E26" s="239">
        <v>22.3</v>
      </c>
      <c r="F26" s="239">
        <v>35</v>
      </c>
      <c r="G26" s="239" t="s">
        <v>305</v>
      </c>
      <c r="H26" s="432" t="s">
        <v>344</v>
      </c>
      <c r="I26" s="432" t="s">
        <v>345</v>
      </c>
    </row>
    <row r="27" spans="2:9" ht="25.5">
      <c r="B27" s="431"/>
      <c r="C27" s="451"/>
      <c r="D27" s="281" t="s">
        <v>341</v>
      </c>
      <c r="E27" s="239">
        <v>47</v>
      </c>
      <c r="F27" s="239">
        <v>60</v>
      </c>
      <c r="G27" s="239" t="s">
        <v>305</v>
      </c>
      <c r="H27" s="433"/>
      <c r="I27" s="433"/>
    </row>
    <row r="28" spans="2:9" ht="38.25">
      <c r="B28" s="431"/>
      <c r="C28" s="452"/>
      <c r="D28" s="281" t="s">
        <v>343</v>
      </c>
      <c r="E28" s="239">
        <v>8.4</v>
      </c>
      <c r="F28" s="239">
        <v>12</v>
      </c>
      <c r="G28" s="239" t="s">
        <v>305</v>
      </c>
      <c r="H28" s="434"/>
      <c r="I28" s="434"/>
    </row>
  </sheetData>
  <mergeCells count="23">
    <mergeCell ref="I26:I28"/>
    <mergeCell ref="I18:I24"/>
    <mergeCell ref="I14:I15"/>
    <mergeCell ref="H18:H24"/>
    <mergeCell ref="H14:H15"/>
    <mergeCell ref="B25:B28"/>
    <mergeCell ref="H26:H28"/>
    <mergeCell ref="C25:C28"/>
    <mergeCell ref="H11:H13"/>
    <mergeCell ref="I11:I13"/>
    <mergeCell ref="B8:B9"/>
    <mergeCell ref="D8:G8"/>
    <mergeCell ref="B11:B13"/>
    <mergeCell ref="H8:H9"/>
    <mergeCell ref="B18:B24"/>
    <mergeCell ref="C18:C24"/>
    <mergeCell ref="C11:C13"/>
    <mergeCell ref="B14:B15"/>
    <mergeCell ref="C14:C15"/>
    <mergeCell ref="B16:B17"/>
    <mergeCell ref="C16:C17"/>
    <mergeCell ref="I8:I9"/>
    <mergeCell ref="C8:C9"/>
  </mergeCells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2:K570"/>
  <sheetViews>
    <sheetView topLeftCell="A504" zoomScaleNormal="100" workbookViewId="0">
      <selection activeCell="M423" sqref="M423"/>
    </sheetView>
  </sheetViews>
  <sheetFormatPr defaultRowHeight="14.25"/>
  <cols>
    <col min="1" max="1" width="4" style="10" customWidth="1"/>
    <col min="2" max="2" width="44.85546875" style="10" customWidth="1"/>
    <col min="3" max="3" width="62.140625" style="10" customWidth="1"/>
    <col min="4" max="8" width="14.28515625" style="12" customWidth="1"/>
    <col min="9" max="9" width="17.28515625" style="12" customWidth="1"/>
    <col min="10" max="10" width="18.7109375" style="12" customWidth="1"/>
    <col min="11" max="11" width="15.42578125" style="12" customWidth="1"/>
    <col min="12" max="16384" width="9.140625" style="10"/>
  </cols>
  <sheetData>
    <row r="2" spans="2:11">
      <c r="B2" s="6" t="s">
        <v>1</v>
      </c>
      <c r="C2" s="7"/>
      <c r="D2" s="9"/>
      <c r="E2" s="9"/>
      <c r="F2" s="9"/>
      <c r="G2" s="9"/>
      <c r="H2" s="9"/>
      <c r="I2" s="9"/>
      <c r="J2" s="9"/>
      <c r="K2" s="9"/>
    </row>
    <row r="3" spans="2:11">
      <c r="B3" s="66"/>
      <c r="C3" s="7"/>
      <c r="D3" s="9"/>
      <c r="E3" s="9"/>
      <c r="F3" s="9"/>
      <c r="G3" s="9"/>
      <c r="H3" s="9"/>
      <c r="I3" s="9"/>
      <c r="J3" s="9"/>
      <c r="K3" s="9"/>
    </row>
    <row r="4" spans="2:11" ht="17.25" customHeight="1">
      <c r="B4" s="37" t="s">
        <v>22</v>
      </c>
      <c r="C4" s="67">
        <v>104004</v>
      </c>
      <c r="D4" s="9"/>
      <c r="E4" s="9"/>
      <c r="F4" s="9"/>
      <c r="G4" s="9"/>
      <c r="H4" s="9"/>
      <c r="I4" s="9"/>
      <c r="J4" s="9"/>
      <c r="K4" s="9"/>
    </row>
    <row r="5" spans="2:11" ht="14.25" customHeight="1">
      <c r="B5" s="37" t="s">
        <v>23</v>
      </c>
      <c r="C5" s="11" t="s">
        <v>44</v>
      </c>
      <c r="D5" s="9"/>
      <c r="E5" s="9"/>
      <c r="F5" s="9"/>
      <c r="G5" s="9"/>
      <c r="H5" s="9"/>
      <c r="I5" s="9"/>
      <c r="J5" s="9"/>
      <c r="K5" s="9"/>
    </row>
    <row r="6" spans="2:11">
      <c r="B6" s="7"/>
      <c r="C6" s="7"/>
      <c r="D6" s="9"/>
      <c r="E6" s="9"/>
      <c r="F6" s="9"/>
      <c r="G6" s="9"/>
      <c r="H6" s="9"/>
      <c r="I6" s="9"/>
      <c r="J6" s="9"/>
      <c r="K6" s="9"/>
    </row>
    <row r="7" spans="2:11">
      <c r="B7" s="6" t="s">
        <v>24</v>
      </c>
      <c r="C7" s="7"/>
      <c r="D7" s="9"/>
      <c r="E7" s="9"/>
      <c r="F7" s="9"/>
      <c r="G7" s="9"/>
      <c r="H7" s="9"/>
      <c r="I7" s="9"/>
      <c r="J7" s="9"/>
      <c r="K7" s="9"/>
    </row>
    <row r="8" spans="2:11">
      <c r="B8" s="7"/>
      <c r="C8" s="7"/>
      <c r="D8" s="9"/>
      <c r="E8" s="9"/>
      <c r="F8" s="9"/>
      <c r="G8" s="9"/>
      <c r="H8" s="9"/>
      <c r="I8" s="9"/>
      <c r="J8" s="9"/>
      <c r="K8" s="9"/>
    </row>
    <row r="9" spans="2:11">
      <c r="B9" s="140" t="s">
        <v>25</v>
      </c>
      <c r="C9" s="140" t="s">
        <v>26</v>
      </c>
      <c r="D9" s="141"/>
      <c r="E9" s="142"/>
      <c r="F9" s="448"/>
      <c r="G9" s="448"/>
      <c r="H9" s="142"/>
      <c r="I9" s="142"/>
      <c r="J9" s="142"/>
      <c r="K9" s="142"/>
    </row>
    <row r="10" spans="2:11" ht="34.5" customHeight="1">
      <c r="B10" s="67">
        <v>1067</v>
      </c>
      <c r="C10" s="27" t="s">
        <v>47</v>
      </c>
      <c r="D10" s="143"/>
      <c r="E10" s="144"/>
      <c r="F10" s="144"/>
      <c r="G10" s="144"/>
      <c r="H10" s="144"/>
      <c r="I10" s="144"/>
      <c r="J10" s="144"/>
      <c r="K10" s="144"/>
    </row>
    <row r="11" spans="2:11">
      <c r="B11" s="80"/>
      <c r="C11" s="80"/>
      <c r="D11" s="81"/>
      <c r="E11" s="81"/>
      <c r="F11" s="81"/>
      <c r="G11" s="81"/>
      <c r="H11" s="81"/>
      <c r="I11" s="81"/>
      <c r="J11" s="81"/>
      <c r="K11" s="81"/>
    </row>
    <row r="12" spans="2:11">
      <c r="B12" s="70" t="s">
        <v>27</v>
      </c>
      <c r="C12" s="69"/>
      <c r="D12" s="68"/>
      <c r="E12" s="68"/>
      <c r="F12" s="68"/>
      <c r="G12" s="68"/>
      <c r="H12" s="68"/>
      <c r="I12" s="68"/>
      <c r="J12" s="68"/>
      <c r="K12" s="68"/>
    </row>
    <row r="13" spans="2:11">
      <c r="B13" s="80"/>
      <c r="C13" s="80"/>
      <c r="D13" s="81"/>
      <c r="E13" s="81"/>
      <c r="F13" s="81"/>
      <c r="G13" s="81"/>
      <c r="H13" s="81"/>
      <c r="I13" s="81"/>
      <c r="J13" s="81"/>
      <c r="K13" s="81"/>
    </row>
    <row r="14" spans="2:11">
      <c r="B14" s="285" t="s">
        <v>38</v>
      </c>
      <c r="C14" s="286" t="s">
        <v>30</v>
      </c>
      <c r="D14" s="81"/>
      <c r="E14" s="81"/>
      <c r="F14" s="81"/>
      <c r="G14" s="81"/>
      <c r="H14" s="81"/>
      <c r="I14" s="81"/>
      <c r="J14" s="81"/>
      <c r="K14" s="81"/>
    </row>
    <row r="15" spans="2:11" ht="25.5">
      <c r="B15" s="287" t="s">
        <v>115</v>
      </c>
      <c r="C15" s="288">
        <v>104004</v>
      </c>
      <c r="D15" s="81"/>
      <c r="E15" s="81"/>
      <c r="F15" s="81"/>
      <c r="G15" s="81"/>
      <c r="H15" s="81"/>
      <c r="I15" s="81"/>
      <c r="J15" s="81"/>
      <c r="K15" s="81"/>
    </row>
    <row r="16" spans="2:11">
      <c r="B16" s="287" t="s">
        <v>116</v>
      </c>
      <c r="C16" s="289" t="s">
        <v>45</v>
      </c>
      <c r="D16" s="81"/>
      <c r="E16" s="81"/>
      <c r="F16" s="81"/>
      <c r="G16" s="81"/>
      <c r="H16" s="81"/>
      <c r="I16" s="81"/>
      <c r="J16" s="81"/>
      <c r="K16" s="81"/>
    </row>
    <row r="17" spans="2:11">
      <c r="B17" s="290" t="s">
        <v>80</v>
      </c>
      <c r="C17" s="291">
        <v>1067</v>
      </c>
      <c r="D17" s="444" t="s">
        <v>28</v>
      </c>
      <c r="E17" s="444"/>
      <c r="F17" s="444"/>
      <c r="G17" s="444"/>
      <c r="H17" s="444"/>
      <c r="I17" s="444"/>
      <c r="J17" s="444"/>
      <c r="K17" s="444"/>
    </row>
    <row r="18" spans="2:11" ht="15" customHeight="1">
      <c r="B18" s="292" t="s">
        <v>81</v>
      </c>
      <c r="C18" s="291">
        <v>11001</v>
      </c>
      <c r="D18" s="438" t="s">
        <v>293</v>
      </c>
      <c r="E18" s="438" t="s">
        <v>292</v>
      </c>
      <c r="F18" s="441" t="s">
        <v>291</v>
      </c>
      <c r="G18" s="441" t="s">
        <v>290</v>
      </c>
      <c r="H18" s="441" t="s">
        <v>289</v>
      </c>
      <c r="I18" s="438" t="s">
        <v>288</v>
      </c>
      <c r="J18" s="438" t="s">
        <v>300</v>
      </c>
      <c r="K18" s="438" t="s">
        <v>287</v>
      </c>
    </row>
    <row r="19" spans="2:11">
      <c r="B19" s="292" t="s">
        <v>82</v>
      </c>
      <c r="C19" s="293" t="s">
        <v>50</v>
      </c>
      <c r="D19" s="439"/>
      <c r="E19" s="439"/>
      <c r="F19" s="442"/>
      <c r="G19" s="442"/>
      <c r="H19" s="442"/>
      <c r="I19" s="439"/>
      <c r="J19" s="439"/>
      <c r="K19" s="439"/>
    </row>
    <row r="20" spans="2:11" ht="66.75" customHeight="1">
      <c r="B20" s="292" t="s">
        <v>83</v>
      </c>
      <c r="C20" s="294" t="s">
        <v>51</v>
      </c>
      <c r="D20" s="439"/>
      <c r="E20" s="439"/>
      <c r="F20" s="442"/>
      <c r="G20" s="442"/>
      <c r="H20" s="442"/>
      <c r="I20" s="439"/>
      <c r="J20" s="439"/>
      <c r="K20" s="439"/>
    </row>
    <row r="21" spans="2:11" ht="21" customHeight="1">
      <c r="B21" s="292" t="s">
        <v>84</v>
      </c>
      <c r="C21" s="295" t="s">
        <v>32</v>
      </c>
      <c r="D21" s="439"/>
      <c r="E21" s="439"/>
      <c r="F21" s="442"/>
      <c r="G21" s="442"/>
      <c r="H21" s="442"/>
      <c r="I21" s="439"/>
      <c r="J21" s="439"/>
      <c r="K21" s="439"/>
    </row>
    <row r="22" spans="2:11" ht="19.5" customHeight="1">
      <c r="B22" s="296" t="s">
        <v>19</v>
      </c>
      <c r="C22" s="296" t="s">
        <v>41</v>
      </c>
      <c r="D22" s="439"/>
      <c r="E22" s="439"/>
      <c r="F22" s="442"/>
      <c r="G22" s="442"/>
      <c r="H22" s="442"/>
      <c r="I22" s="439"/>
      <c r="J22" s="439"/>
      <c r="K22" s="439"/>
    </row>
    <row r="23" spans="2:11">
      <c r="B23" s="447" t="s">
        <v>87</v>
      </c>
      <c r="C23" s="447"/>
      <c r="D23" s="440"/>
      <c r="E23" s="440"/>
      <c r="F23" s="443"/>
      <c r="G23" s="443"/>
      <c r="H23" s="443"/>
      <c r="I23" s="440"/>
      <c r="J23" s="440"/>
      <c r="K23" s="440"/>
    </row>
    <row r="24" spans="2:11" ht="29.25" customHeight="1">
      <c r="B24" s="296" t="s">
        <v>33</v>
      </c>
      <c r="C24" s="296" t="s">
        <v>88</v>
      </c>
      <c r="D24" s="110">
        <v>30</v>
      </c>
      <c r="E24" s="110">
        <v>30</v>
      </c>
      <c r="F24" s="110">
        <v>0</v>
      </c>
      <c r="G24" s="110">
        <v>0</v>
      </c>
      <c r="H24" s="110">
        <v>0</v>
      </c>
      <c r="I24" s="110">
        <v>30</v>
      </c>
      <c r="J24" s="110">
        <v>30</v>
      </c>
      <c r="K24" s="110">
        <v>30</v>
      </c>
    </row>
    <row r="25" spans="2:11">
      <c r="B25" s="297" t="s">
        <v>86</v>
      </c>
      <c r="C25" s="298"/>
      <c r="D25" s="84">
        <v>14123.4</v>
      </c>
      <c r="E25" s="84">
        <v>14123.4</v>
      </c>
      <c r="F25" s="84">
        <v>0</v>
      </c>
      <c r="G25" s="84">
        <v>0</v>
      </c>
      <c r="H25" s="84">
        <v>0</v>
      </c>
      <c r="I25" s="84">
        <v>14123.4</v>
      </c>
      <c r="J25" s="84">
        <v>14123.4</v>
      </c>
      <c r="K25" s="84">
        <v>14123.4</v>
      </c>
    </row>
    <row r="26" spans="2:11">
      <c r="B26" s="299"/>
      <c r="C26" s="299"/>
      <c r="D26" s="81"/>
      <c r="E26" s="81"/>
      <c r="F26" s="81"/>
      <c r="G26" s="81"/>
      <c r="H26" s="81"/>
      <c r="I26" s="81"/>
      <c r="J26" s="81"/>
      <c r="K26" s="81"/>
    </row>
    <row r="27" spans="2:11">
      <c r="B27" s="285" t="s">
        <v>38</v>
      </c>
      <c r="C27" s="286" t="s">
        <v>30</v>
      </c>
      <c r="D27" s="81"/>
      <c r="E27" s="81"/>
      <c r="F27" s="81"/>
      <c r="G27" s="81"/>
      <c r="H27" s="81"/>
      <c r="I27" s="81"/>
      <c r="J27" s="81"/>
      <c r="K27" s="81"/>
    </row>
    <row r="28" spans="2:11" ht="25.5">
      <c r="B28" s="287" t="s">
        <v>115</v>
      </c>
      <c r="C28" s="288">
        <v>104004</v>
      </c>
      <c r="D28" s="148"/>
      <c r="E28" s="148"/>
      <c r="F28" s="148"/>
      <c r="G28" s="148"/>
      <c r="H28" s="148"/>
      <c r="I28" s="148"/>
      <c r="J28" s="148"/>
      <c r="K28" s="148"/>
    </row>
    <row r="29" spans="2:11">
      <c r="B29" s="287" t="s">
        <v>116</v>
      </c>
      <c r="C29" s="289" t="s">
        <v>45</v>
      </c>
      <c r="D29" s="148"/>
      <c r="E29" s="148"/>
      <c r="F29" s="148"/>
      <c r="G29" s="148"/>
      <c r="H29" s="148"/>
      <c r="I29" s="148"/>
      <c r="J29" s="148"/>
      <c r="K29" s="148"/>
    </row>
    <row r="30" spans="2:11">
      <c r="B30" s="290" t="s">
        <v>80</v>
      </c>
      <c r="C30" s="291">
        <v>1067</v>
      </c>
      <c r="D30" s="444" t="s">
        <v>28</v>
      </c>
      <c r="E30" s="444"/>
      <c r="F30" s="444"/>
      <c r="G30" s="444"/>
      <c r="H30" s="444"/>
      <c r="I30" s="444"/>
      <c r="J30" s="444"/>
      <c r="K30" s="444"/>
    </row>
    <row r="31" spans="2:11" ht="15" customHeight="1">
      <c r="B31" s="292" t="s">
        <v>81</v>
      </c>
      <c r="C31" s="291">
        <v>11002</v>
      </c>
      <c r="D31" s="438" t="s">
        <v>293</v>
      </c>
      <c r="E31" s="438" t="s">
        <v>292</v>
      </c>
      <c r="F31" s="441" t="s">
        <v>291</v>
      </c>
      <c r="G31" s="441" t="s">
        <v>290</v>
      </c>
      <c r="H31" s="441" t="s">
        <v>289</v>
      </c>
      <c r="I31" s="438" t="s">
        <v>288</v>
      </c>
      <c r="J31" s="438" t="s">
        <v>300</v>
      </c>
      <c r="K31" s="438" t="s">
        <v>287</v>
      </c>
    </row>
    <row r="32" spans="2:11">
      <c r="B32" s="292" t="s">
        <v>82</v>
      </c>
      <c r="C32" s="293" t="s">
        <v>52</v>
      </c>
      <c r="D32" s="439"/>
      <c r="E32" s="439"/>
      <c r="F32" s="442"/>
      <c r="G32" s="442"/>
      <c r="H32" s="442"/>
      <c r="I32" s="439"/>
      <c r="J32" s="439"/>
      <c r="K32" s="439"/>
    </row>
    <row r="33" spans="2:11" ht="68.25" customHeight="1">
      <c r="B33" s="292" t="s">
        <v>83</v>
      </c>
      <c r="C33" s="294" t="s">
        <v>53</v>
      </c>
      <c r="D33" s="439"/>
      <c r="E33" s="439"/>
      <c r="F33" s="442"/>
      <c r="G33" s="442"/>
      <c r="H33" s="442"/>
      <c r="I33" s="439"/>
      <c r="J33" s="439"/>
      <c r="K33" s="439"/>
    </row>
    <row r="34" spans="2:11">
      <c r="B34" s="292" t="s">
        <v>84</v>
      </c>
      <c r="C34" s="295" t="s">
        <v>32</v>
      </c>
      <c r="D34" s="439"/>
      <c r="E34" s="439"/>
      <c r="F34" s="442"/>
      <c r="G34" s="442"/>
      <c r="H34" s="442"/>
      <c r="I34" s="439"/>
      <c r="J34" s="439"/>
      <c r="K34" s="439"/>
    </row>
    <row r="35" spans="2:11">
      <c r="B35" s="296" t="s">
        <v>19</v>
      </c>
      <c r="C35" s="296" t="s">
        <v>41</v>
      </c>
      <c r="D35" s="439"/>
      <c r="E35" s="439"/>
      <c r="F35" s="442"/>
      <c r="G35" s="442"/>
      <c r="H35" s="442"/>
      <c r="I35" s="439"/>
      <c r="J35" s="439"/>
      <c r="K35" s="439"/>
    </row>
    <row r="36" spans="2:11">
      <c r="B36" s="447" t="s">
        <v>87</v>
      </c>
      <c r="C36" s="447"/>
      <c r="D36" s="440"/>
      <c r="E36" s="440"/>
      <c r="F36" s="443"/>
      <c r="G36" s="443"/>
      <c r="H36" s="443"/>
      <c r="I36" s="440"/>
      <c r="J36" s="440"/>
      <c r="K36" s="440"/>
    </row>
    <row r="37" spans="2:11" ht="78" customHeight="1">
      <c r="B37" s="296"/>
      <c r="C37" s="296" t="s">
        <v>298</v>
      </c>
      <c r="D37" s="225">
        <v>5</v>
      </c>
      <c r="E37" s="225">
        <v>5</v>
      </c>
      <c r="F37" s="225">
        <v>5</v>
      </c>
      <c r="G37" s="225">
        <v>5</v>
      </c>
      <c r="H37" s="225">
        <v>5</v>
      </c>
      <c r="I37" s="225">
        <v>5</v>
      </c>
      <c r="J37" s="225">
        <v>5</v>
      </c>
      <c r="K37" s="225">
        <v>5</v>
      </c>
    </row>
    <row r="38" spans="2:11" ht="19.5" customHeight="1">
      <c r="B38" s="300"/>
      <c r="C38" s="301" t="s">
        <v>299</v>
      </c>
      <c r="D38" s="225"/>
      <c r="E38" s="225">
        <v>20</v>
      </c>
      <c r="F38" s="225">
        <v>2</v>
      </c>
      <c r="G38" s="225">
        <v>6</v>
      </c>
      <c r="H38" s="225">
        <v>10</v>
      </c>
      <c r="I38" s="225">
        <v>12</v>
      </c>
      <c r="J38" s="225">
        <v>12</v>
      </c>
      <c r="K38" s="225">
        <v>12</v>
      </c>
    </row>
    <row r="39" spans="2:11" ht="15.75" customHeight="1">
      <c r="B39" s="300"/>
      <c r="C39" s="301" t="s">
        <v>312</v>
      </c>
      <c r="D39" s="225"/>
      <c r="E39" s="225">
        <v>4</v>
      </c>
      <c r="F39" s="225">
        <v>0</v>
      </c>
      <c r="G39" s="225">
        <v>1</v>
      </c>
      <c r="H39" s="225">
        <v>2</v>
      </c>
      <c r="I39" s="225">
        <v>4</v>
      </c>
      <c r="J39" s="225">
        <v>4</v>
      </c>
      <c r="K39" s="225">
        <v>4</v>
      </c>
    </row>
    <row r="40" spans="2:11">
      <c r="B40" s="297" t="s">
        <v>86</v>
      </c>
      <c r="C40" s="298"/>
      <c r="D40" s="84">
        <v>13900</v>
      </c>
      <c r="E40" s="84">
        <v>16680</v>
      </c>
      <c r="F40" s="84">
        <f>+K40*20/100</f>
        <v>3336</v>
      </c>
      <c r="G40" s="84">
        <f>+K40*45/100</f>
        <v>7506</v>
      </c>
      <c r="H40" s="84">
        <f>+I40*70/100</f>
        <v>11676</v>
      </c>
      <c r="I40" s="84">
        <v>16680</v>
      </c>
      <c r="J40" s="84">
        <v>16680</v>
      </c>
      <c r="K40" s="84">
        <v>16680</v>
      </c>
    </row>
    <row r="41" spans="2:11" ht="9.75" customHeight="1">
      <c r="B41" s="80"/>
      <c r="C41" s="80"/>
      <c r="D41" s="81"/>
      <c r="E41" s="81"/>
      <c r="F41" s="81"/>
      <c r="G41" s="81"/>
      <c r="H41" s="81"/>
      <c r="I41" s="81"/>
      <c r="J41" s="81"/>
      <c r="K41" s="81"/>
    </row>
    <row r="42" spans="2:11" ht="1.5" hidden="1" customHeight="1">
      <c r="B42" s="82" t="s">
        <v>38</v>
      </c>
      <c r="C42" s="145" t="s">
        <v>30</v>
      </c>
      <c r="D42" s="81"/>
      <c r="E42" s="81"/>
      <c r="F42" s="81"/>
      <c r="G42" s="81"/>
      <c r="H42" s="81"/>
      <c r="I42" s="81"/>
      <c r="J42" s="81"/>
      <c r="K42" s="81"/>
    </row>
    <row r="43" spans="2:11" ht="25.5" hidden="1">
      <c r="B43" s="118" t="s">
        <v>115</v>
      </c>
      <c r="C43" s="150">
        <v>104004</v>
      </c>
      <c r="D43" s="151"/>
      <c r="E43" s="151"/>
      <c r="F43" s="151"/>
      <c r="G43" s="151"/>
      <c r="H43" s="151"/>
      <c r="I43" s="151"/>
      <c r="J43" s="151"/>
      <c r="K43" s="151"/>
    </row>
    <row r="44" spans="2:11" hidden="1">
      <c r="B44" s="118" t="s">
        <v>116</v>
      </c>
      <c r="C44" s="152" t="s">
        <v>45</v>
      </c>
      <c r="D44" s="151"/>
      <c r="E44" s="151"/>
      <c r="F44" s="151"/>
      <c r="G44" s="151"/>
      <c r="H44" s="151"/>
      <c r="I44" s="151"/>
      <c r="J44" s="151"/>
      <c r="K44" s="151"/>
    </row>
    <row r="45" spans="2:11" hidden="1">
      <c r="B45" s="153" t="s">
        <v>80</v>
      </c>
      <c r="C45" s="150">
        <v>1067</v>
      </c>
      <c r="D45" s="444" t="s">
        <v>28</v>
      </c>
      <c r="E45" s="444"/>
      <c r="F45" s="444"/>
      <c r="G45" s="444"/>
      <c r="H45" s="444"/>
      <c r="I45" s="444"/>
      <c r="J45" s="444"/>
      <c r="K45" s="444"/>
    </row>
    <row r="46" spans="2:11" ht="15" hidden="1" customHeight="1">
      <c r="B46" s="138" t="s">
        <v>81</v>
      </c>
      <c r="C46" s="150">
        <v>11003</v>
      </c>
      <c r="D46" s="438" t="s">
        <v>293</v>
      </c>
      <c r="E46" s="438" t="s">
        <v>292</v>
      </c>
      <c r="F46" s="441" t="s">
        <v>291</v>
      </c>
      <c r="G46" s="441" t="s">
        <v>290</v>
      </c>
      <c r="H46" s="441" t="s">
        <v>289</v>
      </c>
      <c r="I46" s="438" t="s">
        <v>288</v>
      </c>
      <c r="J46" s="438" t="s">
        <v>300</v>
      </c>
      <c r="K46" s="438" t="s">
        <v>287</v>
      </c>
    </row>
    <row r="47" spans="2:11" ht="37.5" hidden="1" customHeight="1">
      <c r="B47" s="138" t="s">
        <v>82</v>
      </c>
      <c r="C47" s="121" t="s">
        <v>252</v>
      </c>
      <c r="D47" s="439"/>
      <c r="E47" s="439"/>
      <c r="F47" s="442"/>
      <c r="G47" s="442"/>
      <c r="H47" s="442"/>
      <c r="I47" s="439"/>
      <c r="J47" s="439"/>
      <c r="K47" s="439"/>
    </row>
    <row r="48" spans="2:11" ht="39.75" hidden="1" customHeight="1">
      <c r="B48" s="138" t="s">
        <v>83</v>
      </c>
      <c r="C48" s="39" t="s">
        <v>232</v>
      </c>
      <c r="D48" s="439"/>
      <c r="E48" s="439"/>
      <c r="F48" s="442"/>
      <c r="G48" s="442"/>
      <c r="H48" s="442"/>
      <c r="I48" s="439"/>
      <c r="J48" s="439"/>
      <c r="K48" s="439"/>
    </row>
    <row r="49" spans="2:11" hidden="1">
      <c r="B49" s="138" t="s">
        <v>84</v>
      </c>
      <c r="C49" s="40" t="s">
        <v>32</v>
      </c>
      <c r="D49" s="439"/>
      <c r="E49" s="439"/>
      <c r="F49" s="442"/>
      <c r="G49" s="442"/>
      <c r="H49" s="442"/>
      <c r="I49" s="439"/>
      <c r="J49" s="439"/>
      <c r="K49" s="439"/>
    </row>
    <row r="50" spans="2:11" hidden="1">
      <c r="B50" s="121" t="s">
        <v>19</v>
      </c>
      <c r="C50" s="121" t="s">
        <v>41</v>
      </c>
      <c r="D50" s="439"/>
      <c r="E50" s="439"/>
      <c r="F50" s="442"/>
      <c r="G50" s="442"/>
      <c r="H50" s="442"/>
      <c r="I50" s="439"/>
      <c r="J50" s="439"/>
      <c r="K50" s="439"/>
    </row>
    <row r="51" spans="2:11" hidden="1">
      <c r="B51" s="437" t="s">
        <v>87</v>
      </c>
      <c r="C51" s="437"/>
      <c r="D51" s="440"/>
      <c r="E51" s="440"/>
      <c r="F51" s="443"/>
      <c r="G51" s="443"/>
      <c r="H51" s="443"/>
      <c r="I51" s="440"/>
      <c r="J51" s="440"/>
      <c r="K51" s="440"/>
    </row>
    <row r="52" spans="2:11" ht="48" hidden="1" customHeight="1">
      <c r="B52" s="121"/>
      <c r="C52" s="39" t="s">
        <v>251</v>
      </c>
      <c r="D52" s="106"/>
      <c r="E52" s="106"/>
      <c r="F52" s="106"/>
      <c r="G52" s="106"/>
      <c r="H52" s="106"/>
      <c r="I52" s="106"/>
      <c r="J52" s="106"/>
      <c r="K52" s="106"/>
    </row>
    <row r="53" spans="2:11" ht="19.5" hidden="1" customHeight="1">
      <c r="B53" s="121"/>
      <c r="C53" s="39"/>
      <c r="D53" s="106"/>
      <c r="E53" s="106"/>
      <c r="F53" s="106"/>
      <c r="G53" s="106"/>
      <c r="H53" s="106"/>
      <c r="I53" s="106"/>
      <c r="J53" s="106"/>
      <c r="K53" s="106"/>
    </row>
    <row r="54" spans="2:11" ht="17.25" hidden="1" customHeight="1">
      <c r="B54" s="121"/>
      <c r="C54" s="39"/>
      <c r="D54" s="106"/>
      <c r="E54" s="106"/>
      <c r="F54" s="106"/>
      <c r="G54" s="106"/>
      <c r="H54" s="106"/>
      <c r="I54" s="106"/>
      <c r="J54" s="106"/>
      <c r="K54" s="106"/>
    </row>
    <row r="55" spans="2:11" hidden="1">
      <c r="B55" s="132" t="s">
        <v>86</v>
      </c>
      <c r="C55" s="133"/>
      <c r="D55" s="49"/>
      <c r="E55" s="49"/>
      <c r="F55" s="49"/>
      <c r="G55" s="49"/>
      <c r="H55" s="49"/>
      <c r="I55" s="49"/>
      <c r="J55" s="49"/>
      <c r="K55" s="49"/>
    </row>
    <row r="56" spans="2:11" hidden="1">
      <c r="B56" s="80"/>
      <c r="C56" s="80"/>
      <c r="D56" s="81"/>
      <c r="E56" s="81"/>
      <c r="F56" s="81"/>
      <c r="G56" s="81"/>
      <c r="H56" s="81"/>
      <c r="I56" s="81"/>
      <c r="J56" s="81"/>
      <c r="K56" s="81"/>
    </row>
    <row r="57" spans="2:11">
      <c r="B57" s="82" t="s">
        <v>38</v>
      </c>
      <c r="C57" s="145" t="s">
        <v>30</v>
      </c>
      <c r="D57" s="81"/>
      <c r="E57" s="81"/>
      <c r="F57" s="81"/>
      <c r="G57" s="81"/>
      <c r="H57" s="81"/>
      <c r="I57" s="81"/>
      <c r="J57" s="81"/>
      <c r="K57" s="81"/>
    </row>
    <row r="58" spans="2:11" ht="25.5">
      <c r="B58" s="261" t="s">
        <v>115</v>
      </c>
      <c r="C58" s="60">
        <v>104004</v>
      </c>
      <c r="D58" s="151"/>
      <c r="E58" s="151"/>
      <c r="F58" s="151"/>
      <c r="G58" s="151"/>
      <c r="H58" s="151"/>
      <c r="I58" s="151"/>
      <c r="J58" s="151"/>
      <c r="K58" s="151"/>
    </row>
    <row r="59" spans="2:11">
      <c r="B59" s="261" t="s">
        <v>116</v>
      </c>
      <c r="C59" s="61" t="s">
        <v>45</v>
      </c>
      <c r="D59" s="151"/>
      <c r="E59" s="151"/>
      <c r="F59" s="151"/>
      <c r="G59" s="151"/>
      <c r="H59" s="151"/>
      <c r="I59" s="151"/>
      <c r="J59" s="151"/>
      <c r="K59" s="151"/>
    </row>
    <row r="60" spans="2:11">
      <c r="B60" s="83" t="s">
        <v>80</v>
      </c>
      <c r="C60" s="60">
        <v>1067</v>
      </c>
      <c r="D60" s="444" t="s">
        <v>28</v>
      </c>
      <c r="E60" s="444"/>
      <c r="F60" s="444"/>
      <c r="G60" s="444"/>
      <c r="H60" s="444"/>
      <c r="I60" s="444"/>
      <c r="J60" s="444"/>
      <c r="K60" s="444"/>
    </row>
    <row r="61" spans="2:11" ht="15" customHeight="1">
      <c r="B61" s="74" t="s">
        <v>81</v>
      </c>
      <c r="C61" s="60">
        <v>32001</v>
      </c>
      <c r="D61" s="438" t="s">
        <v>293</v>
      </c>
      <c r="E61" s="438" t="s">
        <v>292</v>
      </c>
      <c r="F61" s="441" t="s">
        <v>291</v>
      </c>
      <c r="G61" s="441" t="s">
        <v>290</v>
      </c>
      <c r="H61" s="441" t="s">
        <v>289</v>
      </c>
      <c r="I61" s="438" t="s">
        <v>288</v>
      </c>
      <c r="J61" s="438" t="s">
        <v>300</v>
      </c>
      <c r="K61" s="438" t="s">
        <v>287</v>
      </c>
    </row>
    <row r="62" spans="2:11" ht="51" customHeight="1">
      <c r="B62" s="74" t="s">
        <v>82</v>
      </c>
      <c r="C62" s="308" t="s">
        <v>313</v>
      </c>
      <c r="D62" s="439"/>
      <c r="E62" s="439"/>
      <c r="F62" s="442"/>
      <c r="G62" s="442"/>
      <c r="H62" s="442"/>
      <c r="I62" s="439"/>
      <c r="J62" s="439"/>
      <c r="K62" s="439"/>
    </row>
    <row r="63" spans="2:11" ht="55.5" customHeight="1">
      <c r="B63" s="74" t="s">
        <v>83</v>
      </c>
      <c r="C63" s="32" t="s">
        <v>231</v>
      </c>
      <c r="D63" s="439"/>
      <c r="E63" s="439"/>
      <c r="F63" s="442"/>
      <c r="G63" s="442"/>
      <c r="H63" s="442"/>
      <c r="I63" s="439"/>
      <c r="J63" s="439"/>
      <c r="K63" s="439"/>
    </row>
    <row r="64" spans="2:11" ht="30.75" customHeight="1">
      <c r="B64" s="74" t="s">
        <v>84</v>
      </c>
      <c r="C64" s="273" t="s">
        <v>380</v>
      </c>
      <c r="D64" s="439"/>
      <c r="E64" s="439"/>
      <c r="F64" s="442"/>
      <c r="G64" s="442"/>
      <c r="H64" s="442"/>
      <c r="I64" s="439"/>
      <c r="J64" s="439"/>
      <c r="K64" s="439"/>
    </row>
    <row r="65" spans="2:11" ht="16.5" customHeight="1">
      <c r="B65" s="209" t="s">
        <v>19</v>
      </c>
      <c r="C65" s="47" t="s">
        <v>43</v>
      </c>
      <c r="D65" s="439"/>
      <c r="E65" s="439"/>
      <c r="F65" s="442"/>
      <c r="G65" s="442"/>
      <c r="H65" s="442"/>
      <c r="I65" s="439"/>
      <c r="J65" s="439"/>
      <c r="K65" s="439"/>
    </row>
    <row r="66" spans="2:11">
      <c r="B66" s="446" t="s">
        <v>87</v>
      </c>
      <c r="C66" s="446"/>
      <c r="D66" s="440"/>
      <c r="E66" s="440"/>
      <c r="F66" s="443"/>
      <c r="G66" s="443"/>
      <c r="H66" s="443"/>
      <c r="I66" s="440"/>
      <c r="J66" s="440"/>
      <c r="K66" s="440"/>
    </row>
    <row r="67" spans="2:11" ht="30.75" customHeight="1">
      <c r="B67" s="260"/>
      <c r="C67" s="269" t="s">
        <v>367</v>
      </c>
      <c r="D67" s="302"/>
      <c r="E67" s="302"/>
      <c r="F67" s="303">
        <v>1</v>
      </c>
      <c r="G67" s="303">
        <v>1</v>
      </c>
      <c r="H67" s="303">
        <v>1</v>
      </c>
      <c r="I67" s="303">
        <v>1</v>
      </c>
      <c r="J67" s="302"/>
      <c r="K67" s="302"/>
    </row>
    <row r="68" spans="2:11" ht="32.25" customHeight="1">
      <c r="B68" s="260"/>
      <c r="C68" s="269" t="s">
        <v>339</v>
      </c>
      <c r="D68" s="302"/>
      <c r="E68" s="302"/>
      <c r="F68" s="303">
        <v>1</v>
      </c>
      <c r="G68" s="303">
        <v>1</v>
      </c>
      <c r="H68" s="303">
        <v>1</v>
      </c>
      <c r="I68" s="303">
        <v>1</v>
      </c>
      <c r="J68" s="302"/>
      <c r="K68" s="302"/>
    </row>
    <row r="69" spans="2:11" ht="38.25">
      <c r="B69" s="260"/>
      <c r="C69" s="269" t="s">
        <v>368</v>
      </c>
      <c r="D69" s="302"/>
      <c r="E69" s="302"/>
      <c r="F69" s="303">
        <v>1</v>
      </c>
      <c r="G69" s="303">
        <v>1</v>
      </c>
      <c r="H69" s="303">
        <v>1</v>
      </c>
      <c r="I69" s="303">
        <v>1</v>
      </c>
      <c r="J69" s="302"/>
      <c r="K69" s="302"/>
    </row>
    <row r="70" spans="2:11" ht="29.25" customHeight="1">
      <c r="B70" s="260"/>
      <c r="C70" s="269" t="s">
        <v>340</v>
      </c>
      <c r="D70" s="302"/>
      <c r="E70" s="302"/>
      <c r="F70" s="302"/>
      <c r="G70" s="303">
        <v>1</v>
      </c>
      <c r="H70" s="303">
        <v>1</v>
      </c>
      <c r="I70" s="303">
        <v>1</v>
      </c>
      <c r="J70" s="302"/>
      <c r="K70" s="302"/>
    </row>
    <row r="71" spans="2:11" ht="25.5">
      <c r="B71" s="260"/>
      <c r="C71" s="269" t="s">
        <v>369</v>
      </c>
      <c r="D71" s="302"/>
      <c r="E71" s="302"/>
      <c r="F71" s="302"/>
      <c r="G71" s="303">
        <v>1</v>
      </c>
      <c r="H71" s="303">
        <v>1</v>
      </c>
      <c r="I71" s="303">
        <v>1</v>
      </c>
      <c r="J71" s="302"/>
      <c r="K71" s="302"/>
    </row>
    <row r="72" spans="2:11" ht="18.75" customHeight="1">
      <c r="B72" s="260"/>
      <c r="C72" s="269" t="s">
        <v>370</v>
      </c>
      <c r="D72" s="302"/>
      <c r="E72" s="302"/>
      <c r="F72" s="302"/>
      <c r="G72" s="303">
        <v>4</v>
      </c>
      <c r="H72" s="303">
        <v>4</v>
      </c>
      <c r="I72" s="303">
        <v>4</v>
      </c>
      <c r="J72" s="302"/>
      <c r="K72" s="302"/>
    </row>
    <row r="73" spans="2:11" ht="18.75" customHeight="1">
      <c r="B73" s="260"/>
      <c r="C73" s="269" t="s">
        <v>336</v>
      </c>
      <c r="D73" s="302"/>
      <c r="E73" s="302"/>
      <c r="F73" s="302"/>
      <c r="G73" s="302"/>
      <c r="H73" s="303">
        <v>1</v>
      </c>
      <c r="I73" s="303">
        <v>1</v>
      </c>
      <c r="J73" s="302"/>
      <c r="K73" s="302"/>
    </row>
    <row r="74" spans="2:11" ht="19.5" customHeight="1">
      <c r="B74" s="260"/>
      <c r="C74" s="269" t="s">
        <v>337</v>
      </c>
      <c r="D74" s="302"/>
      <c r="E74" s="302"/>
      <c r="F74" s="302"/>
      <c r="G74" s="302"/>
      <c r="H74" s="303">
        <v>1</v>
      </c>
      <c r="I74" s="303">
        <v>1</v>
      </c>
      <c r="J74" s="302"/>
      <c r="K74" s="302"/>
    </row>
    <row r="75" spans="2:11" ht="21" customHeight="1">
      <c r="B75" s="113"/>
      <c r="C75" s="269" t="s">
        <v>371</v>
      </c>
      <c r="D75" s="304"/>
      <c r="E75" s="305"/>
      <c r="F75" s="304"/>
      <c r="G75" s="304"/>
      <c r="H75" s="306">
        <v>1</v>
      </c>
      <c r="I75" s="306">
        <v>1</v>
      </c>
      <c r="J75" s="305"/>
      <c r="K75" s="305"/>
    </row>
    <row r="76" spans="2:11" ht="17.25" customHeight="1">
      <c r="B76" s="113"/>
      <c r="C76" s="269" t="s">
        <v>338</v>
      </c>
      <c r="D76" s="304"/>
      <c r="E76" s="305"/>
      <c r="F76" s="304"/>
      <c r="G76" s="304"/>
      <c r="H76" s="304"/>
      <c r="I76" s="306">
        <v>1</v>
      </c>
      <c r="J76" s="305"/>
      <c r="K76" s="305"/>
    </row>
    <row r="77" spans="2:11" ht="43.5" customHeight="1">
      <c r="B77" s="113"/>
      <c r="C77" s="269" t="s">
        <v>381</v>
      </c>
      <c r="D77" s="304"/>
      <c r="E77" s="305"/>
      <c r="F77" s="304"/>
      <c r="G77" s="304"/>
      <c r="H77" s="304"/>
      <c r="I77" s="306">
        <v>1</v>
      </c>
      <c r="J77" s="305"/>
      <c r="K77" s="305"/>
    </row>
    <row r="78" spans="2:11" ht="24.75" customHeight="1">
      <c r="B78" s="93" t="s">
        <v>86</v>
      </c>
      <c r="C78" s="94"/>
      <c r="D78" s="307"/>
      <c r="E78" s="307">
        <v>1000000</v>
      </c>
      <c r="F78" s="307">
        <v>479300</v>
      </c>
      <c r="G78" s="307">
        <v>1309000</v>
      </c>
      <c r="H78" s="307">
        <v>2071000</v>
      </c>
      <c r="I78" s="307">
        <v>2459000</v>
      </c>
      <c r="J78" s="307">
        <v>5278000</v>
      </c>
      <c r="K78" s="307">
        <v>13335000</v>
      </c>
    </row>
    <row r="79" spans="2:11">
      <c r="B79" s="93"/>
      <c r="C79" s="94"/>
      <c r="D79" s="154"/>
      <c r="E79" s="154"/>
      <c r="F79" s="154"/>
      <c r="G79" s="154"/>
      <c r="H79" s="154"/>
      <c r="I79" s="154"/>
      <c r="J79" s="154"/>
      <c r="K79" s="154"/>
    </row>
    <row r="80" spans="2:11">
      <c r="B80" s="140" t="s">
        <v>25</v>
      </c>
      <c r="C80" s="140" t="s">
        <v>26</v>
      </c>
      <c r="D80" s="141"/>
      <c r="E80" s="142"/>
      <c r="F80" s="142"/>
      <c r="G80" s="142"/>
      <c r="H80" s="142"/>
      <c r="I80" s="142"/>
      <c r="J80" s="142"/>
      <c r="K80" s="142"/>
    </row>
    <row r="81" spans="2:11">
      <c r="B81" s="67">
        <v>1104</v>
      </c>
      <c r="C81" s="27" t="s">
        <v>54</v>
      </c>
      <c r="D81" s="143"/>
      <c r="E81" s="144"/>
      <c r="F81" s="144"/>
      <c r="G81" s="144"/>
      <c r="H81" s="144"/>
      <c r="I81" s="144"/>
      <c r="J81" s="144"/>
      <c r="K81" s="144"/>
    </row>
    <row r="82" spans="2:11">
      <c r="B82" s="80"/>
      <c r="C82" s="80"/>
      <c r="D82" s="81"/>
      <c r="E82" s="81"/>
      <c r="F82" s="81"/>
      <c r="G82" s="81"/>
      <c r="H82" s="81"/>
      <c r="I82" s="81"/>
      <c r="J82" s="81"/>
      <c r="K82" s="81"/>
    </row>
    <row r="83" spans="2:11">
      <c r="B83" s="70" t="s">
        <v>27</v>
      </c>
      <c r="C83" s="69"/>
      <c r="D83" s="68"/>
      <c r="E83" s="68"/>
      <c r="F83" s="68"/>
      <c r="G83" s="68"/>
      <c r="H83" s="68"/>
      <c r="I83" s="68"/>
      <c r="J83" s="68"/>
      <c r="K83" s="68"/>
    </row>
    <row r="84" spans="2:11">
      <c r="B84" s="80"/>
      <c r="C84" s="80"/>
      <c r="D84" s="81"/>
      <c r="E84" s="81"/>
      <c r="F84" s="81"/>
      <c r="G84" s="81"/>
      <c r="H84" s="81"/>
      <c r="I84" s="81"/>
      <c r="J84" s="81"/>
      <c r="K84" s="81"/>
    </row>
    <row r="85" spans="2:11">
      <c r="B85" s="82" t="s">
        <v>38</v>
      </c>
      <c r="C85" s="71" t="s">
        <v>30</v>
      </c>
      <c r="D85" s="81"/>
      <c r="E85" s="81"/>
      <c r="F85" s="81"/>
      <c r="G85" s="81"/>
      <c r="H85" s="81"/>
      <c r="I85" s="81"/>
      <c r="J85" s="81"/>
      <c r="K85" s="81"/>
    </row>
    <row r="86" spans="2:11" ht="25.5">
      <c r="B86" s="37" t="s">
        <v>115</v>
      </c>
      <c r="C86" s="73">
        <v>104004</v>
      </c>
      <c r="D86" s="81"/>
      <c r="E86" s="81"/>
      <c r="F86" s="81"/>
      <c r="G86" s="81"/>
      <c r="H86" s="81"/>
      <c r="I86" s="81"/>
      <c r="J86" s="81"/>
      <c r="K86" s="81"/>
    </row>
    <row r="87" spans="2:11">
      <c r="B87" s="37" t="s">
        <v>116</v>
      </c>
      <c r="C87" s="146" t="s">
        <v>45</v>
      </c>
      <c r="D87" s="81"/>
      <c r="E87" s="81"/>
      <c r="F87" s="81"/>
      <c r="G87" s="81"/>
      <c r="H87" s="81"/>
      <c r="I87" s="81"/>
      <c r="J87" s="81"/>
      <c r="K87" s="81"/>
    </row>
    <row r="88" spans="2:11">
      <c r="B88" s="83" t="s">
        <v>80</v>
      </c>
      <c r="C88" s="67">
        <v>1104</v>
      </c>
      <c r="D88" s="444" t="s">
        <v>28</v>
      </c>
      <c r="E88" s="444"/>
      <c r="F88" s="444"/>
      <c r="G88" s="444"/>
      <c r="H88" s="444"/>
      <c r="I88" s="444"/>
      <c r="J88" s="444"/>
      <c r="K88" s="444"/>
    </row>
    <row r="89" spans="2:11" ht="15" customHeight="1">
      <c r="B89" s="74" t="s">
        <v>81</v>
      </c>
      <c r="C89" s="67">
        <v>11001</v>
      </c>
      <c r="D89" s="438" t="s">
        <v>293</v>
      </c>
      <c r="E89" s="438" t="s">
        <v>292</v>
      </c>
      <c r="F89" s="441" t="s">
        <v>291</v>
      </c>
      <c r="G89" s="441" t="s">
        <v>290</v>
      </c>
      <c r="H89" s="441" t="s">
        <v>289</v>
      </c>
      <c r="I89" s="438" t="s">
        <v>288</v>
      </c>
      <c r="J89" s="438" t="s">
        <v>300</v>
      </c>
      <c r="K89" s="438" t="s">
        <v>287</v>
      </c>
    </row>
    <row r="90" spans="2:11" ht="29.25" customHeight="1">
      <c r="B90" s="74" t="s">
        <v>82</v>
      </c>
      <c r="C90" s="147" t="s">
        <v>57</v>
      </c>
      <c r="D90" s="439"/>
      <c r="E90" s="439"/>
      <c r="F90" s="442"/>
      <c r="G90" s="442"/>
      <c r="H90" s="442"/>
      <c r="I90" s="439"/>
      <c r="J90" s="439"/>
      <c r="K90" s="439"/>
    </row>
    <row r="91" spans="2:11" ht="41.25" customHeight="1">
      <c r="B91" s="74" t="s">
        <v>83</v>
      </c>
      <c r="C91" s="146" t="s">
        <v>58</v>
      </c>
      <c r="D91" s="439"/>
      <c r="E91" s="439"/>
      <c r="F91" s="442"/>
      <c r="G91" s="442"/>
      <c r="H91" s="442"/>
      <c r="I91" s="439"/>
      <c r="J91" s="439"/>
      <c r="K91" s="439"/>
    </row>
    <row r="92" spans="2:11" ht="21.75" customHeight="1">
      <c r="B92" s="74" t="s">
        <v>84</v>
      </c>
      <c r="C92" s="52" t="s">
        <v>32</v>
      </c>
      <c r="D92" s="439"/>
      <c r="E92" s="439"/>
      <c r="F92" s="442"/>
      <c r="G92" s="442"/>
      <c r="H92" s="442"/>
      <c r="I92" s="439"/>
      <c r="J92" s="439"/>
      <c r="K92" s="439"/>
    </row>
    <row r="93" spans="2:11">
      <c r="B93" s="11" t="s">
        <v>19</v>
      </c>
      <c r="C93" s="11" t="s">
        <v>41</v>
      </c>
      <c r="D93" s="439"/>
      <c r="E93" s="439"/>
      <c r="F93" s="442"/>
      <c r="G93" s="442"/>
      <c r="H93" s="442"/>
      <c r="I93" s="439"/>
      <c r="J93" s="439"/>
      <c r="K93" s="439"/>
    </row>
    <row r="94" spans="2:11">
      <c r="B94" s="449" t="s">
        <v>87</v>
      </c>
      <c r="C94" s="449"/>
      <c r="D94" s="440"/>
      <c r="E94" s="440"/>
      <c r="F94" s="443"/>
      <c r="G94" s="443"/>
      <c r="H94" s="443"/>
      <c r="I94" s="440"/>
      <c r="J94" s="440"/>
      <c r="K94" s="440"/>
    </row>
    <row r="95" spans="2:11" ht="30" customHeight="1">
      <c r="B95" s="75"/>
      <c r="C95" s="47" t="s">
        <v>196</v>
      </c>
      <c r="D95" s="26">
        <v>0</v>
      </c>
      <c r="E95" s="205">
        <v>200</v>
      </c>
      <c r="F95" s="26"/>
      <c r="G95" s="26"/>
      <c r="H95" s="26"/>
      <c r="I95" s="205">
        <v>320</v>
      </c>
      <c r="J95" s="205">
        <v>350</v>
      </c>
      <c r="K95" s="205">
        <v>380</v>
      </c>
    </row>
    <row r="96" spans="2:11" ht="18.75" customHeight="1">
      <c r="B96" s="75"/>
      <c r="C96" s="47" t="s">
        <v>197</v>
      </c>
      <c r="D96" s="26">
        <v>0</v>
      </c>
      <c r="E96" s="205">
        <v>70</v>
      </c>
      <c r="F96" s="26"/>
      <c r="G96" s="26"/>
      <c r="H96" s="26"/>
      <c r="I96" s="205">
        <v>75</v>
      </c>
      <c r="J96" s="205">
        <v>80</v>
      </c>
      <c r="K96" s="205">
        <v>85</v>
      </c>
    </row>
    <row r="97" spans="2:11" ht="30.75" customHeight="1">
      <c r="B97" s="75"/>
      <c r="C97" s="47" t="s">
        <v>198</v>
      </c>
      <c r="D97" s="26">
        <v>0</v>
      </c>
      <c r="E97" s="205">
        <v>8000</v>
      </c>
      <c r="F97" s="26"/>
      <c r="G97" s="26"/>
      <c r="H97" s="26"/>
      <c r="I97" s="205">
        <v>8000</v>
      </c>
      <c r="J97" s="205">
        <v>8000</v>
      </c>
      <c r="K97" s="205">
        <v>8000</v>
      </c>
    </row>
    <row r="98" spans="2:11" ht="22.5" customHeight="1">
      <c r="B98" s="75"/>
      <c r="C98" s="47" t="s">
        <v>197</v>
      </c>
      <c r="D98" s="26">
        <v>0</v>
      </c>
      <c r="E98" s="205">
        <v>3450</v>
      </c>
      <c r="F98" s="26"/>
      <c r="G98" s="26"/>
      <c r="H98" s="26"/>
      <c r="I98" s="205">
        <v>3450</v>
      </c>
      <c r="J98" s="205">
        <v>3500</v>
      </c>
      <c r="K98" s="205">
        <v>3550</v>
      </c>
    </row>
    <row r="99" spans="2:11" ht="30.75" customHeight="1">
      <c r="B99" s="75"/>
      <c r="C99" s="47" t="s">
        <v>378</v>
      </c>
      <c r="D99" s="26">
        <v>0</v>
      </c>
      <c r="E99" s="205">
        <v>30</v>
      </c>
      <c r="F99" s="26"/>
      <c r="G99" s="26"/>
      <c r="H99" s="26"/>
      <c r="I99" s="205">
        <v>38</v>
      </c>
      <c r="J99" s="205">
        <v>40</v>
      </c>
      <c r="K99" s="205">
        <v>45</v>
      </c>
    </row>
    <row r="100" spans="2:11" ht="18" customHeight="1">
      <c r="B100" s="75"/>
      <c r="C100" s="47" t="s">
        <v>197</v>
      </c>
      <c r="D100" s="26">
        <v>0</v>
      </c>
      <c r="E100" s="205">
        <v>12</v>
      </c>
      <c r="F100" s="26"/>
      <c r="G100" s="26"/>
      <c r="H100" s="26"/>
      <c r="I100" s="205">
        <v>17</v>
      </c>
      <c r="J100" s="205">
        <v>20</v>
      </c>
      <c r="K100" s="205">
        <v>23</v>
      </c>
    </row>
    <row r="101" spans="2:11" ht="39.75" customHeight="1">
      <c r="B101" s="75"/>
      <c r="C101" s="47" t="s">
        <v>314</v>
      </c>
      <c r="D101" s="220"/>
      <c r="E101" s="205"/>
      <c r="F101" s="220"/>
      <c r="G101" s="220"/>
      <c r="H101" s="220"/>
      <c r="I101" s="205">
        <v>60</v>
      </c>
      <c r="J101" s="205">
        <v>60</v>
      </c>
      <c r="K101" s="205">
        <v>60</v>
      </c>
    </row>
    <row r="102" spans="2:11" ht="40.5" customHeight="1">
      <c r="B102" s="75"/>
      <c r="C102" s="47" t="s">
        <v>315</v>
      </c>
      <c r="D102" s="220"/>
      <c r="E102" s="205"/>
      <c r="F102" s="220"/>
      <c r="G102" s="220"/>
      <c r="H102" s="220"/>
      <c r="I102" s="205">
        <v>3</v>
      </c>
      <c r="J102" s="205">
        <v>3</v>
      </c>
      <c r="K102" s="205">
        <v>3</v>
      </c>
    </row>
    <row r="103" spans="2:11" ht="30" customHeight="1">
      <c r="B103" s="75"/>
      <c r="C103" s="47" t="s">
        <v>316</v>
      </c>
      <c r="D103" s="220"/>
      <c r="E103" s="205"/>
      <c r="F103" s="220"/>
      <c r="G103" s="220"/>
      <c r="H103" s="220"/>
      <c r="I103" s="205">
        <v>2</v>
      </c>
      <c r="J103" s="205">
        <v>2</v>
      </c>
      <c r="K103" s="205">
        <v>2</v>
      </c>
    </row>
    <row r="104" spans="2:11" ht="30" customHeight="1">
      <c r="B104" s="75"/>
      <c r="C104" s="47" t="s">
        <v>317</v>
      </c>
      <c r="D104" s="220"/>
      <c r="E104" s="205"/>
      <c r="F104" s="220"/>
      <c r="G104" s="220"/>
      <c r="H104" s="220"/>
      <c r="I104" s="205">
        <v>3</v>
      </c>
      <c r="J104" s="205">
        <v>3</v>
      </c>
      <c r="K104" s="205">
        <v>3</v>
      </c>
    </row>
    <row r="105" spans="2:11">
      <c r="B105" s="77" t="s">
        <v>86</v>
      </c>
      <c r="C105" s="78"/>
      <c r="D105" s="115">
        <v>79343.55</v>
      </c>
      <c r="E105" s="218" t="s">
        <v>311</v>
      </c>
      <c r="F105" s="115">
        <f>+I105*0.2</f>
        <v>100000</v>
      </c>
      <c r="G105" s="115">
        <f>+I105*0.45</f>
        <v>225000</v>
      </c>
      <c r="H105" s="115">
        <f>++I105*0.75</f>
        <v>375000</v>
      </c>
      <c r="I105" s="227">
        <v>500000</v>
      </c>
      <c r="J105" s="218">
        <v>500000</v>
      </c>
      <c r="K105" s="218">
        <v>500000</v>
      </c>
    </row>
    <row r="106" spans="2:11">
      <c r="B106" s="80"/>
      <c r="C106" s="80"/>
      <c r="D106" s="81"/>
      <c r="E106" s="81"/>
      <c r="F106" s="81"/>
      <c r="G106" s="81"/>
      <c r="H106" s="81"/>
      <c r="I106" s="81"/>
      <c r="J106" s="81"/>
      <c r="K106" s="81"/>
    </row>
    <row r="107" spans="2:11" hidden="1">
      <c r="B107" s="48" t="s">
        <v>38</v>
      </c>
      <c r="C107" s="155" t="s">
        <v>30</v>
      </c>
      <c r="D107" s="151"/>
      <c r="E107" s="151"/>
      <c r="F107" s="151"/>
      <c r="G107" s="151"/>
      <c r="H107" s="151"/>
      <c r="I107" s="151"/>
      <c r="J107" s="151"/>
      <c r="K107" s="151"/>
    </row>
    <row r="108" spans="2:11" ht="25.5" hidden="1">
      <c r="B108" s="156" t="s">
        <v>115</v>
      </c>
      <c r="C108" s="157">
        <v>104004</v>
      </c>
      <c r="D108" s="151"/>
      <c r="E108" s="151"/>
      <c r="F108" s="151"/>
      <c r="G108" s="151"/>
      <c r="H108" s="151"/>
      <c r="I108" s="151"/>
      <c r="J108" s="151"/>
      <c r="K108" s="151"/>
    </row>
    <row r="109" spans="2:11" hidden="1">
      <c r="B109" s="156" t="s">
        <v>116</v>
      </c>
      <c r="C109" s="158" t="s">
        <v>45</v>
      </c>
      <c r="D109" s="151"/>
      <c r="E109" s="151"/>
      <c r="F109" s="151"/>
      <c r="G109" s="151"/>
      <c r="H109" s="151"/>
      <c r="I109" s="151"/>
      <c r="J109" s="151"/>
      <c r="K109" s="151"/>
    </row>
    <row r="110" spans="2:11" hidden="1">
      <c r="B110" s="159" t="s">
        <v>80</v>
      </c>
      <c r="C110" s="226">
        <v>1104</v>
      </c>
      <c r="D110" s="444" t="s">
        <v>28</v>
      </c>
      <c r="E110" s="444"/>
      <c r="F110" s="444"/>
      <c r="G110" s="444"/>
      <c r="H110" s="444"/>
      <c r="I110" s="444"/>
      <c r="J110" s="444"/>
      <c r="K110" s="444"/>
    </row>
    <row r="111" spans="2:11" ht="15" hidden="1" customHeight="1">
      <c r="B111" s="160" t="s">
        <v>81</v>
      </c>
      <c r="C111" s="226">
        <v>11002</v>
      </c>
      <c r="D111" s="438" t="s">
        <v>293</v>
      </c>
      <c r="E111" s="438" t="s">
        <v>292</v>
      </c>
      <c r="F111" s="441" t="s">
        <v>291</v>
      </c>
      <c r="G111" s="441" t="s">
        <v>290</v>
      </c>
      <c r="H111" s="441" t="s">
        <v>289</v>
      </c>
      <c r="I111" s="438" t="s">
        <v>288</v>
      </c>
      <c r="J111" s="438" t="s">
        <v>300</v>
      </c>
      <c r="K111" s="438" t="s">
        <v>287</v>
      </c>
    </row>
    <row r="112" spans="2:11" ht="29.25" hidden="1" customHeight="1">
      <c r="B112" s="160" t="s">
        <v>82</v>
      </c>
      <c r="C112" s="43" t="s">
        <v>233</v>
      </c>
      <c r="D112" s="439"/>
      <c r="E112" s="439"/>
      <c r="F112" s="442"/>
      <c r="G112" s="442"/>
      <c r="H112" s="442"/>
      <c r="I112" s="439"/>
      <c r="J112" s="439"/>
      <c r="K112" s="439"/>
    </row>
    <row r="113" spans="2:11" ht="87.75" hidden="1" customHeight="1">
      <c r="B113" s="160" t="s">
        <v>83</v>
      </c>
      <c r="C113" s="43" t="s">
        <v>234</v>
      </c>
      <c r="D113" s="439"/>
      <c r="E113" s="439"/>
      <c r="F113" s="442"/>
      <c r="G113" s="442"/>
      <c r="H113" s="442"/>
      <c r="I113" s="439"/>
      <c r="J113" s="439"/>
      <c r="K113" s="439"/>
    </row>
    <row r="114" spans="2:11" ht="21.75" hidden="1" customHeight="1">
      <c r="B114" s="160" t="s">
        <v>84</v>
      </c>
      <c r="C114" s="161" t="s">
        <v>32</v>
      </c>
      <c r="D114" s="439"/>
      <c r="E114" s="439"/>
      <c r="F114" s="442"/>
      <c r="G114" s="442"/>
      <c r="H114" s="442"/>
      <c r="I114" s="439"/>
      <c r="J114" s="439"/>
      <c r="K114" s="439"/>
    </row>
    <row r="115" spans="2:11" hidden="1">
      <c r="B115" s="34" t="s">
        <v>19</v>
      </c>
      <c r="C115" s="34" t="s">
        <v>41</v>
      </c>
      <c r="D115" s="439"/>
      <c r="E115" s="439"/>
      <c r="F115" s="442"/>
      <c r="G115" s="442"/>
      <c r="H115" s="442"/>
      <c r="I115" s="439"/>
      <c r="J115" s="439"/>
      <c r="K115" s="439"/>
    </row>
    <row r="116" spans="2:11" hidden="1">
      <c r="B116" s="445" t="s">
        <v>87</v>
      </c>
      <c r="C116" s="445"/>
      <c r="D116" s="440"/>
      <c r="E116" s="440"/>
      <c r="F116" s="443"/>
      <c r="G116" s="443"/>
      <c r="H116" s="443"/>
      <c r="I116" s="440"/>
      <c r="J116" s="440"/>
      <c r="K116" s="440"/>
    </row>
    <row r="117" spans="2:11" ht="54.75" hidden="1" customHeight="1">
      <c r="B117" s="34"/>
      <c r="C117" s="34" t="s">
        <v>253</v>
      </c>
      <c r="D117" s="228"/>
      <c r="E117" s="228"/>
      <c r="F117" s="228"/>
      <c r="G117" s="228"/>
      <c r="H117" s="228"/>
      <c r="I117" s="228">
        <v>10</v>
      </c>
      <c r="J117" s="228"/>
      <c r="K117" s="228">
        <v>10</v>
      </c>
    </row>
    <row r="118" spans="2:11" ht="18.75" hidden="1" customHeight="1">
      <c r="B118" s="34"/>
      <c r="C118" s="34"/>
      <c r="D118" s="228"/>
      <c r="E118" s="228"/>
      <c r="F118" s="228"/>
      <c r="G118" s="228"/>
      <c r="H118" s="228"/>
      <c r="I118" s="228"/>
      <c r="J118" s="228"/>
      <c r="K118" s="228"/>
    </row>
    <row r="119" spans="2:11" hidden="1">
      <c r="B119" s="162" t="s">
        <v>86</v>
      </c>
      <c r="C119" s="163"/>
      <c r="D119" s="221"/>
      <c r="E119" s="221"/>
      <c r="F119" s="221">
        <f>+K119*0.2</f>
        <v>200000</v>
      </c>
      <c r="G119" s="221">
        <f>+K119*0.5</f>
        <v>500000</v>
      </c>
      <c r="H119" s="221">
        <f>+I119*0.7</f>
        <v>700000</v>
      </c>
      <c r="I119" s="221">
        <v>1000000</v>
      </c>
      <c r="J119" s="221">
        <f>+K119*0.7</f>
        <v>700000</v>
      </c>
      <c r="K119" s="221">
        <v>1000000</v>
      </c>
    </row>
    <row r="120" spans="2:11" s="50" customFormat="1" hidden="1">
      <c r="B120" s="93"/>
      <c r="C120" s="94"/>
      <c r="D120" s="100"/>
      <c r="E120" s="100"/>
      <c r="F120" s="100"/>
      <c r="G120" s="100"/>
      <c r="H120" s="100"/>
      <c r="I120" s="100"/>
      <c r="J120" s="100"/>
      <c r="K120" s="100"/>
    </row>
    <row r="121" spans="2:11" hidden="1">
      <c r="B121" s="48" t="s">
        <v>38</v>
      </c>
      <c r="C121" s="155" t="s">
        <v>30</v>
      </c>
      <c r="D121" s="164"/>
      <c r="E121" s="164"/>
      <c r="F121" s="164"/>
      <c r="G121" s="164"/>
      <c r="H121" s="164"/>
      <c r="I121" s="164"/>
      <c r="J121" s="164"/>
      <c r="K121" s="164"/>
    </row>
    <row r="122" spans="2:11" ht="25.5" hidden="1">
      <c r="B122" s="156" t="s">
        <v>115</v>
      </c>
      <c r="C122" s="157">
        <v>104004</v>
      </c>
      <c r="D122" s="164"/>
      <c r="E122" s="164"/>
      <c r="F122" s="164"/>
      <c r="G122" s="164"/>
      <c r="H122" s="164"/>
      <c r="I122" s="164"/>
      <c r="J122" s="164"/>
      <c r="K122" s="164"/>
    </row>
    <row r="123" spans="2:11" hidden="1">
      <c r="B123" s="156" t="s">
        <v>116</v>
      </c>
      <c r="C123" s="158" t="s">
        <v>45</v>
      </c>
      <c r="D123" s="164"/>
      <c r="E123" s="164"/>
      <c r="F123" s="164"/>
      <c r="G123" s="164"/>
      <c r="H123" s="164"/>
      <c r="I123" s="164"/>
      <c r="J123" s="164"/>
      <c r="K123" s="164"/>
    </row>
    <row r="124" spans="2:11" hidden="1">
      <c r="B124" s="159" t="s">
        <v>80</v>
      </c>
      <c r="C124" s="211">
        <v>1104</v>
      </c>
      <c r="D124" s="444" t="s">
        <v>28</v>
      </c>
      <c r="E124" s="444"/>
      <c r="F124" s="444"/>
      <c r="G124" s="444"/>
      <c r="H124" s="444"/>
      <c r="I124" s="444"/>
      <c r="J124" s="444"/>
      <c r="K124" s="444"/>
    </row>
    <row r="125" spans="2:11" ht="15" hidden="1" customHeight="1">
      <c r="B125" s="160" t="s">
        <v>81</v>
      </c>
      <c r="C125" s="211">
        <v>11003</v>
      </c>
      <c r="D125" s="438" t="s">
        <v>293</v>
      </c>
      <c r="E125" s="438" t="s">
        <v>292</v>
      </c>
      <c r="F125" s="441" t="s">
        <v>291</v>
      </c>
      <c r="G125" s="441" t="s">
        <v>290</v>
      </c>
      <c r="H125" s="441" t="s">
        <v>289</v>
      </c>
      <c r="I125" s="438" t="s">
        <v>288</v>
      </c>
      <c r="J125" s="438" t="s">
        <v>300</v>
      </c>
      <c r="K125" s="438" t="s">
        <v>287</v>
      </c>
    </row>
    <row r="126" spans="2:11" ht="29.25" hidden="1" customHeight="1">
      <c r="B126" s="160" t="s">
        <v>82</v>
      </c>
      <c r="C126" s="208" t="s">
        <v>257</v>
      </c>
      <c r="D126" s="439"/>
      <c r="E126" s="439"/>
      <c r="F126" s="442"/>
      <c r="G126" s="442"/>
      <c r="H126" s="442"/>
      <c r="I126" s="439"/>
      <c r="J126" s="439"/>
      <c r="K126" s="439"/>
    </row>
    <row r="127" spans="2:11" ht="69" hidden="1" customHeight="1">
      <c r="B127" s="160" t="s">
        <v>83</v>
      </c>
      <c r="C127" s="43" t="s">
        <v>276</v>
      </c>
      <c r="D127" s="439"/>
      <c r="E127" s="439"/>
      <c r="F127" s="442"/>
      <c r="G127" s="442"/>
      <c r="H127" s="442"/>
      <c r="I127" s="439"/>
      <c r="J127" s="439"/>
      <c r="K127" s="439"/>
    </row>
    <row r="128" spans="2:11" ht="21.75" hidden="1" customHeight="1">
      <c r="B128" s="160" t="s">
        <v>84</v>
      </c>
      <c r="C128" s="161" t="s">
        <v>32</v>
      </c>
      <c r="D128" s="439"/>
      <c r="E128" s="439"/>
      <c r="F128" s="442"/>
      <c r="G128" s="442"/>
      <c r="H128" s="442"/>
      <c r="I128" s="439"/>
      <c r="J128" s="439"/>
      <c r="K128" s="439"/>
    </row>
    <row r="129" spans="2:11" hidden="1">
      <c r="B129" s="34" t="s">
        <v>19</v>
      </c>
      <c r="C129" s="34" t="s">
        <v>41</v>
      </c>
      <c r="D129" s="439"/>
      <c r="E129" s="439"/>
      <c r="F129" s="442"/>
      <c r="G129" s="442"/>
      <c r="H129" s="442"/>
      <c r="I129" s="439"/>
      <c r="J129" s="439"/>
      <c r="K129" s="439"/>
    </row>
    <row r="130" spans="2:11" hidden="1">
      <c r="B130" s="445" t="s">
        <v>87</v>
      </c>
      <c r="C130" s="445"/>
      <c r="D130" s="440"/>
      <c r="E130" s="440"/>
      <c r="F130" s="443"/>
      <c r="G130" s="443"/>
      <c r="H130" s="443"/>
      <c r="I130" s="440"/>
      <c r="J130" s="440"/>
      <c r="K130" s="440"/>
    </row>
    <row r="131" spans="2:11" ht="16.5" hidden="1" customHeight="1">
      <c r="B131" s="34"/>
      <c r="C131" s="34" t="s">
        <v>275</v>
      </c>
      <c r="D131" s="229"/>
      <c r="E131" s="229"/>
      <c r="F131" s="229">
        <v>0</v>
      </c>
      <c r="G131" s="229">
        <v>500</v>
      </c>
      <c r="H131" s="229">
        <v>2000</v>
      </c>
      <c r="I131" s="229">
        <v>3000</v>
      </c>
      <c r="J131" s="229">
        <v>2000</v>
      </c>
      <c r="K131" s="229">
        <v>3000</v>
      </c>
    </row>
    <row r="132" spans="2:11" ht="34.5" hidden="1" customHeight="1">
      <c r="B132" s="34"/>
      <c r="C132" s="34" t="s">
        <v>277</v>
      </c>
      <c r="D132" s="229"/>
      <c r="E132" s="229"/>
      <c r="F132" s="229"/>
      <c r="G132" s="229"/>
      <c r="H132" s="229"/>
      <c r="I132" s="229">
        <v>3</v>
      </c>
      <c r="J132" s="229"/>
      <c r="K132" s="229">
        <v>3</v>
      </c>
    </row>
    <row r="133" spans="2:11" hidden="1">
      <c r="B133" s="162" t="s">
        <v>86</v>
      </c>
      <c r="C133" s="163"/>
      <c r="D133" s="230"/>
      <c r="E133" s="230"/>
      <c r="F133" s="230">
        <f>+K133*0.2</f>
        <v>510000</v>
      </c>
      <c r="G133" s="230">
        <f>+K133*0.5</f>
        <v>1275000</v>
      </c>
      <c r="H133" s="230">
        <f>+I133*0.7</f>
        <v>1785000</v>
      </c>
      <c r="I133" s="230">
        <v>2550000</v>
      </c>
      <c r="J133" s="230">
        <f>+K133*0.7</f>
        <v>1785000</v>
      </c>
      <c r="K133" s="230">
        <v>2550000</v>
      </c>
    </row>
    <row r="134" spans="2:11" s="50" customFormat="1" hidden="1">
      <c r="B134" s="93"/>
      <c r="C134" s="94"/>
      <c r="D134" s="100"/>
      <c r="E134" s="100"/>
      <c r="F134" s="100"/>
      <c r="G134" s="100"/>
      <c r="H134" s="100"/>
      <c r="I134" s="100"/>
      <c r="J134" s="100"/>
      <c r="K134" s="100"/>
    </row>
    <row r="135" spans="2:11" hidden="1">
      <c r="B135" s="118" t="s">
        <v>38</v>
      </c>
      <c r="C135" s="121" t="s">
        <v>30</v>
      </c>
      <c r="D135" s="167"/>
      <c r="E135" s="167"/>
      <c r="F135" s="167"/>
      <c r="G135" s="167"/>
      <c r="H135" s="167"/>
      <c r="I135" s="167"/>
      <c r="J135" s="167"/>
      <c r="K135" s="167"/>
    </row>
    <row r="136" spans="2:11" ht="25.5" hidden="1">
      <c r="B136" s="118" t="s">
        <v>115</v>
      </c>
      <c r="C136" s="119">
        <v>104004</v>
      </c>
      <c r="D136" s="167"/>
      <c r="E136" s="167"/>
      <c r="F136" s="167"/>
      <c r="G136" s="167"/>
      <c r="H136" s="167"/>
      <c r="I136" s="167"/>
      <c r="J136" s="167"/>
      <c r="K136" s="167"/>
    </row>
    <row r="137" spans="2:11" hidden="1">
      <c r="B137" s="118" t="s">
        <v>116</v>
      </c>
      <c r="C137" s="121" t="s">
        <v>44</v>
      </c>
      <c r="D137" s="167"/>
      <c r="E137" s="167"/>
      <c r="F137" s="167"/>
      <c r="G137" s="167"/>
      <c r="H137" s="167"/>
      <c r="I137" s="167"/>
      <c r="J137" s="167"/>
      <c r="K137" s="167"/>
    </row>
    <row r="138" spans="2:11" hidden="1">
      <c r="B138" s="118" t="s">
        <v>16</v>
      </c>
      <c r="C138" s="211">
        <v>1104</v>
      </c>
      <c r="D138" s="444" t="s">
        <v>28</v>
      </c>
      <c r="E138" s="444"/>
      <c r="F138" s="444"/>
      <c r="G138" s="444"/>
      <c r="H138" s="444"/>
      <c r="I138" s="444"/>
      <c r="J138" s="444"/>
      <c r="K138" s="444"/>
    </row>
    <row r="139" spans="2:11" ht="15" hidden="1" customHeight="1">
      <c r="B139" s="118" t="s">
        <v>17</v>
      </c>
      <c r="C139" s="211">
        <v>12001</v>
      </c>
      <c r="D139" s="438" t="s">
        <v>293</v>
      </c>
      <c r="E139" s="438" t="s">
        <v>292</v>
      </c>
      <c r="F139" s="441" t="s">
        <v>291</v>
      </c>
      <c r="G139" s="441" t="s">
        <v>290</v>
      </c>
      <c r="H139" s="441" t="s">
        <v>289</v>
      </c>
      <c r="I139" s="438" t="s">
        <v>288</v>
      </c>
      <c r="J139" s="438" t="s">
        <v>300</v>
      </c>
      <c r="K139" s="438" t="s">
        <v>287</v>
      </c>
    </row>
    <row r="140" spans="2:11" ht="41.25" hidden="1" customHeight="1">
      <c r="B140" s="120" t="s">
        <v>7</v>
      </c>
      <c r="C140" s="207" t="s">
        <v>211</v>
      </c>
      <c r="D140" s="439"/>
      <c r="E140" s="439"/>
      <c r="F140" s="442"/>
      <c r="G140" s="442"/>
      <c r="H140" s="442"/>
      <c r="I140" s="439"/>
      <c r="J140" s="439"/>
      <c r="K140" s="439"/>
    </row>
    <row r="141" spans="2:11" ht="60.75" hidden="1" customHeight="1">
      <c r="B141" s="120" t="s">
        <v>18</v>
      </c>
      <c r="C141" s="39" t="s">
        <v>212</v>
      </c>
      <c r="D141" s="439"/>
      <c r="E141" s="439"/>
      <c r="F141" s="442"/>
      <c r="G141" s="442"/>
      <c r="H141" s="442"/>
      <c r="I141" s="439"/>
      <c r="J141" s="439"/>
      <c r="K141" s="439"/>
    </row>
    <row r="142" spans="2:11" hidden="1">
      <c r="B142" s="120" t="s">
        <v>9</v>
      </c>
      <c r="C142" s="121" t="s">
        <v>29</v>
      </c>
      <c r="D142" s="439"/>
      <c r="E142" s="439"/>
      <c r="F142" s="442"/>
      <c r="G142" s="442"/>
      <c r="H142" s="442"/>
      <c r="I142" s="439"/>
      <c r="J142" s="439"/>
      <c r="K142" s="439"/>
    </row>
    <row r="143" spans="2:11" ht="26.25" hidden="1" customHeight="1">
      <c r="B143" s="121" t="s">
        <v>39</v>
      </c>
      <c r="C143" s="121"/>
      <c r="D143" s="439"/>
      <c r="E143" s="439"/>
      <c r="F143" s="442"/>
      <c r="G143" s="442"/>
      <c r="H143" s="442"/>
      <c r="I143" s="439"/>
      <c r="J143" s="439"/>
      <c r="K143" s="439"/>
    </row>
    <row r="144" spans="2:11" hidden="1">
      <c r="B144" s="122"/>
      <c r="C144" s="123" t="s">
        <v>21</v>
      </c>
      <c r="D144" s="440"/>
      <c r="E144" s="440"/>
      <c r="F144" s="443"/>
      <c r="G144" s="443"/>
      <c r="H144" s="443"/>
      <c r="I144" s="440"/>
      <c r="J144" s="440"/>
      <c r="K144" s="440"/>
    </row>
    <row r="145" spans="2:11" ht="54" hidden="1" customHeight="1">
      <c r="B145" s="121"/>
      <c r="C145" s="124" t="s">
        <v>255</v>
      </c>
      <c r="D145" s="125"/>
      <c r="E145" s="125"/>
      <c r="F145" s="231"/>
      <c r="G145" s="231">
        <v>25</v>
      </c>
      <c r="H145" s="231">
        <v>50</v>
      </c>
      <c r="I145" s="231">
        <v>100</v>
      </c>
      <c r="J145" s="231">
        <v>50</v>
      </c>
      <c r="K145" s="231">
        <v>100</v>
      </c>
    </row>
    <row r="146" spans="2:11" hidden="1">
      <c r="B146" s="121"/>
      <c r="C146" s="126"/>
      <c r="D146" s="127"/>
      <c r="E146" s="128"/>
      <c r="F146" s="232"/>
      <c r="G146" s="232"/>
      <c r="H146" s="232"/>
      <c r="I146" s="232"/>
      <c r="J146" s="232"/>
      <c r="K146" s="232"/>
    </row>
    <row r="147" spans="2:11" ht="0.75" hidden="1" customHeight="1">
      <c r="B147" s="129"/>
      <c r="C147" s="129"/>
      <c r="D147" s="130"/>
      <c r="E147" s="131"/>
      <c r="F147" s="233"/>
      <c r="G147" s="233"/>
      <c r="H147" s="233"/>
      <c r="I147" s="233"/>
      <c r="J147" s="233"/>
      <c r="K147" s="233"/>
    </row>
    <row r="148" spans="2:11" hidden="1">
      <c r="B148" s="129" t="s">
        <v>0</v>
      </c>
      <c r="C148" s="129" t="s">
        <v>0</v>
      </c>
      <c r="D148" s="130"/>
      <c r="E148" s="131"/>
      <c r="F148" s="233"/>
      <c r="G148" s="233"/>
      <c r="H148" s="233"/>
      <c r="I148" s="234"/>
      <c r="J148" s="233"/>
      <c r="K148" s="234"/>
    </row>
    <row r="149" spans="2:11" ht="23.25" hidden="1" customHeight="1">
      <c r="B149" s="132" t="s">
        <v>20</v>
      </c>
      <c r="C149" s="133"/>
      <c r="D149" s="134"/>
      <c r="E149" s="135"/>
      <c r="F149" s="234">
        <f>+K149*0.2</f>
        <v>50000</v>
      </c>
      <c r="G149" s="234">
        <f>+K149*0.5</f>
        <v>125000</v>
      </c>
      <c r="H149" s="234">
        <f>+I149*0.7</f>
        <v>175000</v>
      </c>
      <c r="I149" s="234">
        <v>250000</v>
      </c>
      <c r="J149" s="234">
        <f>+K149*0.7</f>
        <v>175000</v>
      </c>
      <c r="K149" s="234">
        <v>250000</v>
      </c>
    </row>
    <row r="150" spans="2:11" ht="23.25" hidden="1" customHeight="1">
      <c r="B150" s="87"/>
      <c r="C150" s="88"/>
      <c r="D150" s="99"/>
      <c r="E150" s="117"/>
      <c r="F150" s="72"/>
      <c r="G150" s="72"/>
      <c r="H150" s="72"/>
      <c r="I150" s="72"/>
      <c r="J150" s="72"/>
      <c r="K150" s="72"/>
    </row>
    <row r="151" spans="2:11" hidden="1">
      <c r="B151" s="77"/>
      <c r="C151" s="78"/>
      <c r="D151" s="168"/>
      <c r="E151" s="168"/>
      <c r="F151" s="168"/>
      <c r="G151" s="168"/>
      <c r="H151" s="168"/>
      <c r="I151" s="168"/>
      <c r="J151" s="168"/>
      <c r="K151" s="168"/>
    </row>
    <row r="152" spans="2:11" hidden="1">
      <c r="B152" s="169" t="s">
        <v>38</v>
      </c>
      <c r="C152" s="155" t="s">
        <v>30</v>
      </c>
      <c r="D152" s="170"/>
      <c r="E152" s="171"/>
      <c r="F152" s="171"/>
      <c r="G152" s="171"/>
      <c r="H152" s="171"/>
      <c r="I152" s="171"/>
      <c r="J152" s="171"/>
      <c r="K152" s="171"/>
    </row>
    <row r="153" spans="2:11" ht="25.5" hidden="1">
      <c r="B153" s="156" t="s">
        <v>115</v>
      </c>
      <c r="C153" s="157">
        <v>104004</v>
      </c>
      <c r="D153" s="170"/>
      <c r="E153" s="171"/>
      <c r="F153" s="171"/>
      <c r="G153" s="171"/>
      <c r="H153" s="171"/>
      <c r="I153" s="171"/>
      <c r="J153" s="171"/>
      <c r="K153" s="171"/>
    </row>
    <row r="154" spans="2:11" hidden="1">
      <c r="B154" s="156" t="s">
        <v>116</v>
      </c>
      <c r="C154" s="103" t="s">
        <v>45</v>
      </c>
      <c r="D154" s="172"/>
      <c r="E154" s="171"/>
      <c r="F154" s="171"/>
      <c r="G154" s="171"/>
      <c r="H154" s="171"/>
      <c r="I154" s="171"/>
      <c r="J154" s="171"/>
      <c r="K154" s="171"/>
    </row>
    <row r="155" spans="2:11" hidden="1">
      <c r="B155" s="160" t="s">
        <v>80</v>
      </c>
      <c r="C155" s="211">
        <v>1104</v>
      </c>
      <c r="D155" s="444" t="s">
        <v>28</v>
      </c>
      <c r="E155" s="444"/>
      <c r="F155" s="444"/>
      <c r="G155" s="444"/>
      <c r="H155" s="444"/>
      <c r="I155" s="444"/>
      <c r="J155" s="444"/>
      <c r="K155" s="444"/>
    </row>
    <row r="156" spans="2:11" ht="15" hidden="1" customHeight="1">
      <c r="B156" s="160" t="s">
        <v>81</v>
      </c>
      <c r="C156" s="211">
        <v>32001</v>
      </c>
      <c r="D156" s="438" t="s">
        <v>293</v>
      </c>
      <c r="E156" s="438" t="s">
        <v>292</v>
      </c>
      <c r="F156" s="441" t="s">
        <v>291</v>
      </c>
      <c r="G156" s="441" t="s">
        <v>290</v>
      </c>
      <c r="H156" s="441" t="s">
        <v>289</v>
      </c>
      <c r="I156" s="438" t="s">
        <v>288</v>
      </c>
      <c r="J156" s="438" t="s">
        <v>300</v>
      </c>
      <c r="K156" s="438" t="s">
        <v>287</v>
      </c>
    </row>
    <row r="157" spans="2:11" ht="55.15" hidden="1" customHeight="1">
      <c r="B157" s="160" t="s">
        <v>82</v>
      </c>
      <c r="C157" s="208" t="s">
        <v>208</v>
      </c>
      <c r="D157" s="439"/>
      <c r="E157" s="439"/>
      <c r="F157" s="442"/>
      <c r="G157" s="442"/>
      <c r="H157" s="442"/>
      <c r="I157" s="439"/>
      <c r="J157" s="439"/>
      <c r="K157" s="439"/>
    </row>
    <row r="158" spans="2:11" ht="139.15" hidden="1" customHeight="1">
      <c r="B158" s="160" t="s">
        <v>83</v>
      </c>
      <c r="C158" s="43" t="s">
        <v>237</v>
      </c>
      <c r="D158" s="439"/>
      <c r="E158" s="439"/>
      <c r="F158" s="442"/>
      <c r="G158" s="442"/>
      <c r="H158" s="442"/>
      <c r="I158" s="439"/>
      <c r="J158" s="439"/>
      <c r="K158" s="439"/>
    </row>
    <row r="159" spans="2:11" ht="28.5" hidden="1" customHeight="1">
      <c r="B159" s="160" t="s">
        <v>84</v>
      </c>
      <c r="C159" s="43" t="s">
        <v>114</v>
      </c>
      <c r="D159" s="439"/>
      <c r="E159" s="439"/>
      <c r="F159" s="442"/>
      <c r="G159" s="442"/>
      <c r="H159" s="442"/>
      <c r="I159" s="439"/>
      <c r="J159" s="439"/>
      <c r="K159" s="439"/>
    </row>
    <row r="160" spans="2:11" ht="25.5" hidden="1">
      <c r="B160" s="34" t="s">
        <v>295</v>
      </c>
      <c r="C160" s="43" t="s">
        <v>45</v>
      </c>
      <c r="D160" s="439"/>
      <c r="E160" s="439"/>
      <c r="F160" s="442"/>
      <c r="G160" s="442"/>
      <c r="H160" s="442"/>
      <c r="I160" s="439"/>
      <c r="J160" s="439"/>
      <c r="K160" s="439"/>
    </row>
    <row r="161" spans="2:11" hidden="1">
      <c r="B161" s="445" t="s">
        <v>85</v>
      </c>
      <c r="C161" s="445"/>
      <c r="D161" s="440"/>
      <c r="E161" s="440"/>
      <c r="F161" s="443"/>
      <c r="G161" s="443"/>
      <c r="H161" s="443"/>
      <c r="I161" s="440"/>
      <c r="J161" s="440"/>
      <c r="K161" s="440"/>
    </row>
    <row r="162" spans="2:11" ht="28.9" hidden="1" customHeight="1">
      <c r="B162" s="173"/>
      <c r="C162" s="34" t="s">
        <v>238</v>
      </c>
      <c r="D162" s="174"/>
      <c r="E162" s="175"/>
      <c r="F162" s="175"/>
      <c r="G162" s="175"/>
      <c r="H162" s="176"/>
      <c r="I162" s="177">
        <v>1</v>
      </c>
      <c r="J162" s="176"/>
      <c r="K162" s="177">
        <v>1</v>
      </c>
    </row>
    <row r="163" spans="2:11" ht="55.15" hidden="1" customHeight="1">
      <c r="B163" s="173"/>
      <c r="C163" s="34" t="s">
        <v>239</v>
      </c>
      <c r="D163" s="174"/>
      <c r="E163" s="175"/>
      <c r="F163" s="175"/>
      <c r="G163" s="175"/>
      <c r="H163" s="175"/>
      <c r="I163" s="177">
        <v>50</v>
      </c>
      <c r="J163" s="175"/>
      <c r="K163" s="177">
        <v>50</v>
      </c>
    </row>
    <row r="164" spans="2:11" ht="43.15" hidden="1" customHeight="1">
      <c r="B164" s="173"/>
      <c r="C164" s="34" t="s">
        <v>240</v>
      </c>
      <c r="D164" s="174"/>
      <c r="E164" s="175"/>
      <c r="F164" s="175"/>
      <c r="G164" s="175"/>
      <c r="H164" s="175"/>
      <c r="I164" s="177">
        <v>50</v>
      </c>
      <c r="J164" s="175"/>
      <c r="K164" s="177">
        <v>50</v>
      </c>
    </row>
    <row r="165" spans="2:11" ht="48" hidden="1" customHeight="1">
      <c r="B165" s="173"/>
      <c r="C165" s="34" t="s">
        <v>241</v>
      </c>
      <c r="D165" s="174"/>
      <c r="E165" s="175"/>
      <c r="F165" s="175"/>
      <c r="G165" s="175"/>
      <c r="H165" s="175"/>
      <c r="I165" s="177">
        <v>50</v>
      </c>
      <c r="J165" s="175"/>
      <c r="K165" s="177">
        <v>50</v>
      </c>
    </row>
    <row r="166" spans="2:11" ht="28.9" hidden="1" customHeight="1">
      <c r="B166" s="173"/>
      <c r="C166" s="34" t="s">
        <v>242</v>
      </c>
      <c r="D166" s="174"/>
      <c r="E166" s="175"/>
      <c r="F166" s="175"/>
      <c r="G166" s="175"/>
      <c r="H166" s="175"/>
      <c r="I166" s="177">
        <v>1</v>
      </c>
      <c r="J166" s="175"/>
      <c r="K166" s="177">
        <v>1</v>
      </c>
    </row>
    <row r="167" spans="2:11" ht="28.9" hidden="1" customHeight="1">
      <c r="B167" s="173"/>
      <c r="C167" s="34" t="s">
        <v>243</v>
      </c>
      <c r="D167" s="174"/>
      <c r="E167" s="175"/>
      <c r="F167" s="175"/>
      <c r="G167" s="175"/>
      <c r="H167" s="175"/>
      <c r="I167" s="177">
        <v>1</v>
      </c>
      <c r="J167" s="175"/>
      <c r="K167" s="177">
        <v>1</v>
      </c>
    </row>
    <row r="168" spans="2:11" ht="19.899999999999999" hidden="1" customHeight="1">
      <c r="B168" s="173"/>
      <c r="C168" s="34" t="s">
        <v>244</v>
      </c>
      <c r="D168" s="174"/>
      <c r="E168" s="175"/>
      <c r="F168" s="175"/>
      <c r="G168" s="175"/>
      <c r="H168" s="175"/>
      <c r="I168" s="177">
        <v>1</v>
      </c>
      <c r="J168" s="175"/>
      <c r="K168" s="177">
        <v>1</v>
      </c>
    </row>
    <row r="169" spans="2:11" ht="28.9" hidden="1" customHeight="1">
      <c r="B169" s="173"/>
      <c r="C169" s="34" t="s">
        <v>245</v>
      </c>
      <c r="D169" s="174"/>
      <c r="E169" s="175"/>
      <c r="F169" s="175"/>
      <c r="G169" s="175"/>
      <c r="H169" s="175"/>
      <c r="I169" s="177">
        <v>1</v>
      </c>
      <c r="J169" s="175"/>
      <c r="K169" s="177">
        <v>1</v>
      </c>
    </row>
    <row r="170" spans="2:11" ht="45.6" hidden="1" customHeight="1">
      <c r="B170" s="173"/>
      <c r="C170" s="34" t="s">
        <v>246</v>
      </c>
      <c r="D170" s="174"/>
      <c r="E170" s="175"/>
      <c r="F170" s="175"/>
      <c r="G170" s="175"/>
      <c r="H170" s="175"/>
      <c r="I170" s="177">
        <v>1</v>
      </c>
      <c r="J170" s="175"/>
      <c r="K170" s="177">
        <v>1</v>
      </c>
    </row>
    <row r="171" spans="2:11" ht="45.6" hidden="1" customHeight="1">
      <c r="B171" s="173"/>
      <c r="C171" s="34" t="s">
        <v>247</v>
      </c>
      <c r="D171" s="174"/>
      <c r="E171" s="175"/>
      <c r="F171" s="175"/>
      <c r="G171" s="175"/>
      <c r="H171" s="175"/>
      <c r="I171" s="177">
        <v>200</v>
      </c>
      <c r="J171" s="175"/>
      <c r="K171" s="177">
        <v>200</v>
      </c>
    </row>
    <row r="172" spans="2:11" ht="45.6" hidden="1" customHeight="1">
      <c r="B172" s="173"/>
      <c r="C172" s="34" t="s">
        <v>248</v>
      </c>
      <c r="D172" s="174"/>
      <c r="E172" s="175"/>
      <c r="F172" s="175"/>
      <c r="G172" s="175"/>
      <c r="H172" s="175"/>
      <c r="I172" s="177">
        <v>20000</v>
      </c>
      <c r="J172" s="175"/>
      <c r="K172" s="177">
        <v>20000</v>
      </c>
    </row>
    <row r="173" spans="2:11" ht="45.6" hidden="1" customHeight="1">
      <c r="B173" s="173"/>
      <c r="C173" s="34" t="s">
        <v>249</v>
      </c>
      <c r="D173" s="174"/>
      <c r="E173" s="175"/>
      <c r="F173" s="175"/>
      <c r="G173" s="175"/>
      <c r="H173" s="175"/>
      <c r="I173" s="177">
        <v>1000</v>
      </c>
      <c r="J173" s="175"/>
      <c r="K173" s="177">
        <v>1000</v>
      </c>
    </row>
    <row r="174" spans="2:11" ht="45.6" hidden="1" customHeight="1">
      <c r="B174" s="173"/>
      <c r="C174" s="34" t="s">
        <v>250</v>
      </c>
      <c r="D174" s="174"/>
      <c r="E174" s="175"/>
      <c r="F174" s="175"/>
      <c r="G174" s="175"/>
      <c r="H174" s="175"/>
      <c r="I174" s="177">
        <v>10</v>
      </c>
      <c r="J174" s="175"/>
      <c r="K174" s="177">
        <v>10</v>
      </c>
    </row>
    <row r="175" spans="2:11" hidden="1">
      <c r="B175" s="162" t="s">
        <v>86</v>
      </c>
      <c r="C175" s="163"/>
      <c r="D175" s="178">
        <v>0</v>
      </c>
      <c r="E175" s="178">
        <v>0</v>
      </c>
      <c r="F175" s="178">
        <f>1041897/4</f>
        <v>260474.25</v>
      </c>
      <c r="G175" s="178">
        <f>F175*2</f>
        <v>520948.5</v>
      </c>
      <c r="H175" s="178">
        <f>D175+E175</f>
        <v>0</v>
      </c>
      <c r="I175" s="178">
        <f>H175+D175</f>
        <v>0</v>
      </c>
      <c r="J175" s="178">
        <f>F175+G175</f>
        <v>781422.75</v>
      </c>
      <c r="K175" s="178">
        <f>J175+F175</f>
        <v>1041897</v>
      </c>
    </row>
    <row r="176" spans="2:11" hidden="1">
      <c r="B176" s="80"/>
      <c r="C176" s="80"/>
      <c r="D176" s="81"/>
      <c r="E176" s="81"/>
      <c r="F176" s="81"/>
      <c r="G176" s="81"/>
      <c r="H176" s="81"/>
      <c r="I176" s="81"/>
      <c r="J176" s="81"/>
      <c r="K176" s="81"/>
    </row>
    <row r="177" spans="2:11" hidden="1">
      <c r="B177" s="169" t="s">
        <v>38</v>
      </c>
      <c r="C177" s="155" t="s">
        <v>30</v>
      </c>
      <c r="D177" s="170"/>
      <c r="E177" s="171"/>
      <c r="F177" s="171"/>
      <c r="G177" s="171"/>
      <c r="H177" s="171"/>
      <c r="I177" s="171"/>
      <c r="J177" s="171"/>
      <c r="K177" s="171"/>
    </row>
    <row r="178" spans="2:11" ht="25.5" hidden="1">
      <c r="B178" s="156" t="s">
        <v>115</v>
      </c>
      <c r="C178" s="157">
        <v>104004</v>
      </c>
      <c r="D178" s="170"/>
      <c r="E178" s="171"/>
      <c r="F178" s="171"/>
      <c r="G178" s="171"/>
      <c r="H178" s="171"/>
      <c r="I178" s="171"/>
      <c r="J178" s="171"/>
      <c r="K178" s="171"/>
    </row>
    <row r="179" spans="2:11" hidden="1">
      <c r="B179" s="156" t="s">
        <v>116</v>
      </c>
      <c r="C179" s="103" t="s">
        <v>45</v>
      </c>
      <c r="D179" s="172"/>
      <c r="E179" s="171"/>
      <c r="F179" s="171"/>
      <c r="G179" s="171"/>
      <c r="H179" s="171"/>
      <c r="I179" s="171"/>
      <c r="J179" s="171"/>
      <c r="K179" s="171"/>
    </row>
    <row r="180" spans="2:11" hidden="1">
      <c r="B180" s="160" t="s">
        <v>80</v>
      </c>
      <c r="C180" s="211">
        <v>1104</v>
      </c>
      <c r="D180" s="444" t="s">
        <v>28</v>
      </c>
      <c r="E180" s="444"/>
      <c r="F180" s="444"/>
      <c r="G180" s="444"/>
      <c r="H180" s="444"/>
      <c r="I180" s="444"/>
      <c r="J180" s="444"/>
      <c r="K180" s="444"/>
    </row>
    <row r="181" spans="2:11" ht="15" hidden="1" customHeight="1">
      <c r="B181" s="160" t="s">
        <v>81</v>
      </c>
      <c r="C181" s="211">
        <v>32002</v>
      </c>
      <c r="D181" s="438" t="s">
        <v>293</v>
      </c>
      <c r="E181" s="438" t="s">
        <v>292</v>
      </c>
      <c r="F181" s="441" t="s">
        <v>291</v>
      </c>
      <c r="G181" s="441" t="s">
        <v>290</v>
      </c>
      <c r="H181" s="441" t="s">
        <v>289</v>
      </c>
      <c r="I181" s="438" t="s">
        <v>288</v>
      </c>
      <c r="J181" s="438" t="s">
        <v>300</v>
      </c>
      <c r="K181" s="438" t="s">
        <v>287</v>
      </c>
    </row>
    <row r="182" spans="2:11" hidden="1">
      <c r="B182" s="160" t="s">
        <v>82</v>
      </c>
      <c r="C182" s="208" t="s">
        <v>209</v>
      </c>
      <c r="D182" s="439"/>
      <c r="E182" s="439"/>
      <c r="F182" s="442"/>
      <c r="G182" s="442"/>
      <c r="H182" s="442"/>
      <c r="I182" s="439"/>
      <c r="J182" s="439"/>
      <c r="K182" s="439"/>
    </row>
    <row r="183" spans="2:11" ht="101.25" hidden="1" customHeight="1">
      <c r="B183" s="160" t="s">
        <v>83</v>
      </c>
      <c r="C183" s="43" t="s">
        <v>254</v>
      </c>
      <c r="D183" s="439"/>
      <c r="E183" s="439"/>
      <c r="F183" s="442"/>
      <c r="G183" s="442"/>
      <c r="H183" s="442"/>
      <c r="I183" s="439"/>
      <c r="J183" s="439"/>
      <c r="K183" s="439"/>
    </row>
    <row r="184" spans="2:11" ht="25.5" hidden="1">
      <c r="B184" s="160" t="s">
        <v>84</v>
      </c>
      <c r="C184" s="43" t="s">
        <v>114</v>
      </c>
      <c r="D184" s="439"/>
      <c r="E184" s="439"/>
      <c r="F184" s="442"/>
      <c r="G184" s="442"/>
      <c r="H184" s="442"/>
      <c r="I184" s="439"/>
      <c r="J184" s="439"/>
      <c r="K184" s="439"/>
    </row>
    <row r="185" spans="2:11" ht="25.5" hidden="1">
      <c r="B185" s="34" t="s">
        <v>295</v>
      </c>
      <c r="C185" s="43" t="s">
        <v>45</v>
      </c>
      <c r="D185" s="439"/>
      <c r="E185" s="439"/>
      <c r="F185" s="442"/>
      <c r="G185" s="442"/>
      <c r="H185" s="442"/>
      <c r="I185" s="439"/>
      <c r="J185" s="439"/>
      <c r="K185" s="439"/>
    </row>
    <row r="186" spans="2:11" hidden="1">
      <c r="B186" s="445" t="s">
        <v>85</v>
      </c>
      <c r="C186" s="445"/>
      <c r="D186" s="440"/>
      <c r="E186" s="440"/>
      <c r="F186" s="443"/>
      <c r="G186" s="443"/>
      <c r="H186" s="443"/>
      <c r="I186" s="440"/>
      <c r="J186" s="440"/>
      <c r="K186" s="440"/>
    </row>
    <row r="187" spans="2:11" ht="35.25" hidden="1" customHeight="1">
      <c r="B187" s="173"/>
      <c r="C187" s="34" t="s">
        <v>274</v>
      </c>
      <c r="D187" s="174"/>
      <c r="E187" s="175"/>
      <c r="F187" s="175"/>
      <c r="G187" s="175"/>
      <c r="H187" s="176"/>
      <c r="I187" s="177">
        <v>1</v>
      </c>
      <c r="J187" s="176"/>
      <c r="K187" s="177">
        <v>1</v>
      </c>
    </row>
    <row r="188" spans="2:11" hidden="1">
      <c r="B188" s="162" t="s">
        <v>86</v>
      </c>
      <c r="C188" s="163"/>
      <c r="D188" s="178">
        <v>0</v>
      </c>
      <c r="E188" s="178">
        <v>0</v>
      </c>
      <c r="F188" s="178">
        <f>+K188*0.2</f>
        <v>110000</v>
      </c>
      <c r="G188" s="178">
        <f>+K188*0.5</f>
        <v>275000</v>
      </c>
      <c r="H188" s="178">
        <f>+I188*0.7</f>
        <v>385000</v>
      </c>
      <c r="I188" s="178">
        <v>550000</v>
      </c>
      <c r="J188" s="178">
        <f>+K188*0.7</f>
        <v>385000</v>
      </c>
      <c r="K188" s="178">
        <v>550000</v>
      </c>
    </row>
    <row r="189" spans="2:11" hidden="1">
      <c r="B189" s="80"/>
      <c r="C189" s="80"/>
      <c r="D189" s="81"/>
      <c r="E189" s="81"/>
      <c r="F189" s="81"/>
      <c r="G189" s="81"/>
      <c r="H189" s="81"/>
      <c r="I189" s="81"/>
      <c r="J189" s="81"/>
      <c r="K189" s="81"/>
    </row>
    <row r="190" spans="2:11" hidden="1">
      <c r="B190" s="48" t="s">
        <v>38</v>
      </c>
      <c r="C190" s="155" t="s">
        <v>30</v>
      </c>
      <c r="D190" s="164"/>
      <c r="E190" s="164"/>
      <c r="F190" s="164"/>
      <c r="G190" s="164"/>
      <c r="H190" s="164"/>
      <c r="I190" s="164"/>
      <c r="J190" s="164"/>
      <c r="K190" s="164"/>
    </row>
    <row r="191" spans="2:11" ht="25.5" hidden="1">
      <c r="B191" s="118" t="s">
        <v>115</v>
      </c>
      <c r="C191" s="150">
        <v>104004</v>
      </c>
      <c r="D191" s="164"/>
      <c r="E191" s="164"/>
      <c r="F191" s="164"/>
      <c r="G191" s="164"/>
      <c r="H191" s="164"/>
      <c r="I191" s="164"/>
      <c r="J191" s="164"/>
      <c r="K191" s="164"/>
    </row>
    <row r="192" spans="2:11" hidden="1">
      <c r="B192" s="118" t="s">
        <v>116</v>
      </c>
      <c r="C192" s="152" t="s">
        <v>45</v>
      </c>
      <c r="D192" s="164"/>
      <c r="E192" s="164"/>
      <c r="F192" s="164"/>
      <c r="G192" s="164"/>
      <c r="H192" s="164"/>
      <c r="I192" s="164"/>
      <c r="J192" s="164"/>
      <c r="K192" s="164"/>
    </row>
    <row r="193" spans="2:11" hidden="1">
      <c r="B193" s="153" t="s">
        <v>80</v>
      </c>
      <c r="C193" s="211">
        <v>1104</v>
      </c>
      <c r="D193" s="444" t="s">
        <v>28</v>
      </c>
      <c r="E193" s="444"/>
      <c r="F193" s="444"/>
      <c r="G193" s="444"/>
      <c r="H193" s="444"/>
      <c r="I193" s="444"/>
      <c r="J193" s="444"/>
      <c r="K193" s="444"/>
    </row>
    <row r="194" spans="2:11" ht="15" hidden="1" customHeight="1">
      <c r="B194" s="138" t="s">
        <v>81</v>
      </c>
      <c r="C194" s="211">
        <v>32003</v>
      </c>
      <c r="D194" s="438" t="s">
        <v>293</v>
      </c>
      <c r="E194" s="438" t="s">
        <v>292</v>
      </c>
      <c r="F194" s="441" t="s">
        <v>291</v>
      </c>
      <c r="G194" s="441" t="s">
        <v>290</v>
      </c>
      <c r="H194" s="441" t="s">
        <v>289</v>
      </c>
      <c r="I194" s="438" t="s">
        <v>288</v>
      </c>
      <c r="J194" s="438" t="s">
        <v>300</v>
      </c>
      <c r="K194" s="438" t="s">
        <v>287</v>
      </c>
    </row>
    <row r="195" spans="2:11" ht="29.25" hidden="1" customHeight="1">
      <c r="B195" s="138" t="s">
        <v>82</v>
      </c>
      <c r="C195" s="208" t="s">
        <v>235</v>
      </c>
      <c r="D195" s="439"/>
      <c r="E195" s="439"/>
      <c r="F195" s="442"/>
      <c r="G195" s="442"/>
      <c r="H195" s="442"/>
      <c r="I195" s="439"/>
      <c r="J195" s="439"/>
      <c r="K195" s="439"/>
    </row>
    <row r="196" spans="2:11" ht="29.25" hidden="1" customHeight="1">
      <c r="B196" s="138" t="s">
        <v>83</v>
      </c>
      <c r="C196" s="39" t="s">
        <v>236</v>
      </c>
      <c r="D196" s="439"/>
      <c r="E196" s="439"/>
      <c r="F196" s="442"/>
      <c r="G196" s="442"/>
      <c r="H196" s="442"/>
      <c r="I196" s="439"/>
      <c r="J196" s="439"/>
      <c r="K196" s="439"/>
    </row>
    <row r="197" spans="2:11" ht="31.5" hidden="1" customHeight="1">
      <c r="B197" s="138" t="s">
        <v>84</v>
      </c>
      <c r="C197" s="39" t="s">
        <v>114</v>
      </c>
      <c r="D197" s="439"/>
      <c r="E197" s="439"/>
      <c r="F197" s="442"/>
      <c r="G197" s="442"/>
      <c r="H197" s="442"/>
      <c r="I197" s="439"/>
      <c r="J197" s="439"/>
      <c r="K197" s="439"/>
    </row>
    <row r="198" spans="2:11" hidden="1">
      <c r="B198" s="121" t="s">
        <v>19</v>
      </c>
      <c r="C198" s="121"/>
      <c r="D198" s="439"/>
      <c r="E198" s="439"/>
      <c r="F198" s="442"/>
      <c r="G198" s="442"/>
      <c r="H198" s="442"/>
      <c r="I198" s="439"/>
      <c r="J198" s="439"/>
      <c r="K198" s="439"/>
    </row>
    <row r="199" spans="2:11" hidden="1">
      <c r="B199" s="437" t="s">
        <v>87</v>
      </c>
      <c r="C199" s="437"/>
      <c r="D199" s="440"/>
      <c r="E199" s="440"/>
      <c r="F199" s="443"/>
      <c r="G199" s="443"/>
      <c r="H199" s="443"/>
      <c r="I199" s="440"/>
      <c r="J199" s="440"/>
      <c r="K199" s="440"/>
    </row>
    <row r="200" spans="2:11" ht="0.75" hidden="1" customHeight="1">
      <c r="B200" s="121"/>
      <c r="C200" s="121"/>
      <c r="D200" s="165"/>
      <c r="E200" s="165"/>
      <c r="F200" s="165"/>
      <c r="G200" s="165"/>
      <c r="H200" s="165"/>
      <c r="I200" s="165"/>
      <c r="J200" s="165"/>
      <c r="K200" s="165"/>
    </row>
    <row r="201" spans="2:11" ht="21.75" hidden="1" customHeight="1">
      <c r="B201" s="121"/>
      <c r="C201" s="121" t="s">
        <v>278</v>
      </c>
      <c r="D201" s="165"/>
      <c r="E201" s="165"/>
      <c r="F201" s="165"/>
      <c r="G201" s="165"/>
      <c r="H201" s="165"/>
      <c r="I201" s="165">
        <v>2</v>
      </c>
      <c r="J201" s="165"/>
      <c r="K201" s="165">
        <v>2</v>
      </c>
    </row>
    <row r="202" spans="2:11" hidden="1">
      <c r="B202" s="132" t="s">
        <v>86</v>
      </c>
      <c r="C202" s="133"/>
      <c r="D202" s="166"/>
      <c r="E202" s="166"/>
      <c r="F202" s="166">
        <f>+K202*0.2</f>
        <v>240000</v>
      </c>
      <c r="G202" s="166">
        <f>+K202*0.5</f>
        <v>600000</v>
      </c>
      <c r="H202" s="166">
        <f>+I202*0.7</f>
        <v>840000</v>
      </c>
      <c r="I202" s="166">
        <v>1200000</v>
      </c>
      <c r="J202" s="166">
        <f>+K202*0.7</f>
        <v>840000</v>
      </c>
      <c r="K202" s="166">
        <v>1200000</v>
      </c>
    </row>
    <row r="203" spans="2:11" s="50" customFormat="1">
      <c r="B203" s="93"/>
      <c r="C203" s="94"/>
      <c r="D203" s="100"/>
      <c r="E203" s="100"/>
      <c r="F203" s="100"/>
      <c r="G203" s="100"/>
      <c r="H203" s="100"/>
      <c r="I203" s="100"/>
      <c r="J203" s="100"/>
      <c r="K203" s="100"/>
    </row>
    <row r="204" spans="2:11">
      <c r="B204" s="140" t="s">
        <v>25</v>
      </c>
      <c r="C204" s="140" t="s">
        <v>26</v>
      </c>
      <c r="D204" s="179"/>
      <c r="E204" s="68"/>
      <c r="F204" s="68"/>
      <c r="G204" s="68"/>
      <c r="H204" s="68"/>
      <c r="I204" s="68"/>
      <c r="J204" s="68"/>
      <c r="K204" s="68"/>
    </row>
    <row r="205" spans="2:11">
      <c r="B205" s="71">
        <v>1165</v>
      </c>
      <c r="C205" s="51" t="s">
        <v>59</v>
      </c>
      <c r="D205" s="109"/>
      <c r="E205" s="180"/>
      <c r="F205" s="180"/>
      <c r="G205" s="180"/>
      <c r="H205" s="180"/>
      <c r="I205" s="180"/>
      <c r="J205" s="180"/>
      <c r="K205" s="180"/>
    </row>
    <row r="206" spans="2:11">
      <c r="B206" s="80"/>
      <c r="C206" s="80"/>
      <c r="D206" s="81"/>
      <c r="E206" s="81"/>
      <c r="F206" s="81"/>
      <c r="G206" s="81"/>
      <c r="H206" s="81"/>
      <c r="I206" s="81"/>
      <c r="J206" s="81"/>
      <c r="K206" s="81"/>
    </row>
    <row r="207" spans="2:11">
      <c r="B207" s="70" t="s">
        <v>27</v>
      </c>
      <c r="C207" s="69"/>
      <c r="D207" s="68"/>
      <c r="E207" s="68"/>
      <c r="F207" s="68"/>
      <c r="G207" s="68"/>
      <c r="H207" s="68"/>
      <c r="I207" s="68"/>
      <c r="J207" s="68"/>
      <c r="K207" s="68"/>
    </row>
    <row r="208" spans="2:11">
      <c r="B208" s="80"/>
      <c r="C208" s="80"/>
      <c r="D208" s="81"/>
      <c r="E208" s="81"/>
      <c r="F208" s="81"/>
      <c r="G208" s="81"/>
      <c r="H208" s="81"/>
      <c r="I208" s="81"/>
      <c r="J208" s="81"/>
      <c r="K208" s="81"/>
    </row>
    <row r="209" spans="2:11" s="31" customFormat="1">
      <c r="B209" s="87"/>
      <c r="C209" s="88"/>
      <c r="D209" s="139"/>
      <c r="E209" s="139"/>
      <c r="F209" s="139"/>
      <c r="G209" s="181"/>
      <c r="H209" s="181"/>
      <c r="I209" s="139"/>
      <c r="J209" s="181"/>
      <c r="K209" s="139"/>
    </row>
    <row r="210" spans="2:11" s="31" customFormat="1">
      <c r="B210" s="82" t="s">
        <v>38</v>
      </c>
      <c r="C210" s="71" t="s">
        <v>30</v>
      </c>
      <c r="D210" s="81"/>
      <c r="E210" s="81"/>
      <c r="F210" s="81"/>
      <c r="G210" s="81"/>
      <c r="H210" s="81"/>
      <c r="I210" s="81"/>
      <c r="J210" s="81"/>
      <c r="K210" s="81"/>
    </row>
    <row r="211" spans="2:11" s="31" customFormat="1" ht="25.5">
      <c r="B211" s="37" t="s">
        <v>115</v>
      </c>
      <c r="C211" s="73">
        <v>104004</v>
      </c>
      <c r="D211" s="81"/>
      <c r="E211" s="81"/>
      <c r="F211" s="81"/>
      <c r="G211" s="81"/>
      <c r="H211" s="81"/>
      <c r="I211" s="81"/>
      <c r="J211" s="81"/>
      <c r="K211" s="81"/>
    </row>
    <row r="212" spans="2:11" s="31" customFormat="1">
      <c r="B212" s="37" t="s">
        <v>116</v>
      </c>
      <c r="C212" s="146" t="s">
        <v>45</v>
      </c>
      <c r="D212" s="81"/>
      <c r="E212" s="81"/>
      <c r="F212" s="81"/>
      <c r="G212" s="81"/>
      <c r="H212" s="81"/>
      <c r="I212" s="81"/>
      <c r="J212" s="81"/>
      <c r="K212" s="81"/>
    </row>
    <row r="213" spans="2:11" s="31" customFormat="1">
      <c r="B213" s="83" t="s">
        <v>80</v>
      </c>
      <c r="C213" s="67">
        <v>1165</v>
      </c>
      <c r="D213" s="444" t="s">
        <v>28</v>
      </c>
      <c r="E213" s="444"/>
      <c r="F213" s="444"/>
      <c r="G213" s="444"/>
      <c r="H213" s="444"/>
      <c r="I213" s="444"/>
      <c r="J213" s="444"/>
      <c r="K213" s="444"/>
    </row>
    <row r="214" spans="2:11" s="31" customFormat="1" ht="15" customHeight="1">
      <c r="B214" s="74" t="s">
        <v>81</v>
      </c>
      <c r="C214" s="67">
        <v>11002</v>
      </c>
      <c r="D214" s="438" t="s">
        <v>293</v>
      </c>
      <c r="E214" s="438" t="s">
        <v>292</v>
      </c>
      <c r="F214" s="441" t="s">
        <v>291</v>
      </c>
      <c r="G214" s="441" t="s">
        <v>290</v>
      </c>
      <c r="H214" s="441" t="s">
        <v>289</v>
      </c>
      <c r="I214" s="438" t="s">
        <v>288</v>
      </c>
      <c r="J214" s="438" t="s">
        <v>300</v>
      </c>
      <c r="K214" s="438" t="s">
        <v>287</v>
      </c>
    </row>
    <row r="215" spans="2:11" s="31" customFormat="1" ht="40.5" customHeight="1">
      <c r="B215" s="74" t="s">
        <v>82</v>
      </c>
      <c r="C215" s="147" t="s">
        <v>90</v>
      </c>
      <c r="D215" s="439"/>
      <c r="E215" s="439"/>
      <c r="F215" s="442"/>
      <c r="G215" s="442"/>
      <c r="H215" s="442"/>
      <c r="I215" s="439"/>
      <c r="J215" s="439"/>
      <c r="K215" s="439"/>
    </row>
    <row r="216" spans="2:11" s="31" customFormat="1" ht="66.75" customHeight="1">
      <c r="B216" s="74" t="s">
        <v>83</v>
      </c>
      <c r="C216" s="146" t="s">
        <v>91</v>
      </c>
      <c r="D216" s="439"/>
      <c r="E216" s="439"/>
      <c r="F216" s="442"/>
      <c r="G216" s="442"/>
      <c r="H216" s="442"/>
      <c r="I216" s="439"/>
      <c r="J216" s="439"/>
      <c r="K216" s="439"/>
    </row>
    <row r="217" spans="2:11" s="31" customFormat="1">
      <c r="B217" s="74" t="s">
        <v>84</v>
      </c>
      <c r="C217" s="52" t="s">
        <v>32</v>
      </c>
      <c r="D217" s="439"/>
      <c r="E217" s="439"/>
      <c r="F217" s="442"/>
      <c r="G217" s="442"/>
      <c r="H217" s="442"/>
      <c r="I217" s="439"/>
      <c r="J217" s="439"/>
      <c r="K217" s="439"/>
    </row>
    <row r="218" spans="2:11" s="31" customFormat="1" ht="18" customHeight="1">
      <c r="B218" s="11" t="s">
        <v>19</v>
      </c>
      <c r="C218" s="71" t="s">
        <v>89</v>
      </c>
      <c r="D218" s="439"/>
      <c r="E218" s="439"/>
      <c r="F218" s="442"/>
      <c r="G218" s="442"/>
      <c r="H218" s="442"/>
      <c r="I218" s="439"/>
      <c r="J218" s="439"/>
      <c r="K218" s="439"/>
    </row>
    <row r="219" spans="2:11" s="31" customFormat="1">
      <c r="B219" s="449" t="s">
        <v>87</v>
      </c>
      <c r="C219" s="449"/>
      <c r="D219" s="440"/>
      <c r="E219" s="440"/>
      <c r="F219" s="443"/>
      <c r="G219" s="443"/>
      <c r="H219" s="443"/>
      <c r="I219" s="440"/>
      <c r="J219" s="440"/>
      <c r="K219" s="440"/>
    </row>
    <row r="220" spans="2:11" s="31" customFormat="1" ht="32.25" customHeight="1">
      <c r="B220" s="47"/>
      <c r="C220" s="113" t="s">
        <v>92</v>
      </c>
      <c r="D220" s="65" t="s">
        <v>201</v>
      </c>
      <c r="E220" s="65">
        <v>0</v>
      </c>
      <c r="F220" s="182"/>
      <c r="G220" s="182"/>
      <c r="H220" s="182"/>
      <c r="I220" s="240" t="s">
        <v>140</v>
      </c>
      <c r="J220" s="240" t="s">
        <v>140</v>
      </c>
      <c r="K220" s="240" t="s">
        <v>140</v>
      </c>
    </row>
    <row r="221" spans="2:11" s="31" customFormat="1" ht="42.75" customHeight="1">
      <c r="B221" s="47"/>
      <c r="C221" s="113" t="s">
        <v>93</v>
      </c>
      <c r="D221" s="65" t="s">
        <v>201</v>
      </c>
      <c r="E221" s="65">
        <v>6</v>
      </c>
      <c r="F221" s="182"/>
      <c r="G221" s="182"/>
      <c r="H221" s="182"/>
      <c r="I221" s="240">
        <v>6</v>
      </c>
      <c r="J221" s="240">
        <v>6</v>
      </c>
      <c r="K221" s="240">
        <v>6</v>
      </c>
    </row>
    <row r="222" spans="2:11" s="31" customFormat="1" ht="29.25" customHeight="1">
      <c r="B222" s="47"/>
      <c r="C222" s="113" t="s">
        <v>94</v>
      </c>
      <c r="D222" s="65">
        <v>4</v>
      </c>
      <c r="E222" s="65">
        <v>7</v>
      </c>
      <c r="F222" s="182"/>
      <c r="G222" s="182"/>
      <c r="H222" s="182"/>
      <c r="I222" s="240" t="s">
        <v>142</v>
      </c>
      <c r="J222" s="240" t="s">
        <v>142</v>
      </c>
      <c r="K222" s="240" t="s">
        <v>142</v>
      </c>
    </row>
    <row r="223" spans="2:11" s="31" customFormat="1" ht="19.5" customHeight="1">
      <c r="B223" s="47"/>
      <c r="C223" s="113" t="s">
        <v>95</v>
      </c>
      <c r="D223" s="183" t="s">
        <v>201</v>
      </c>
      <c r="E223" s="183">
        <v>0</v>
      </c>
      <c r="F223" s="182"/>
      <c r="G223" s="182"/>
      <c r="H223" s="182"/>
      <c r="I223" s="240" t="s">
        <v>141</v>
      </c>
      <c r="J223" s="240" t="s">
        <v>141</v>
      </c>
      <c r="K223" s="240" t="s">
        <v>141</v>
      </c>
    </row>
    <row r="224" spans="2:11" s="31" customFormat="1" ht="30" customHeight="1">
      <c r="B224" s="47"/>
      <c r="C224" s="113" t="s">
        <v>96</v>
      </c>
      <c r="D224" s="65" t="s">
        <v>201</v>
      </c>
      <c r="E224" s="65">
        <v>5</v>
      </c>
      <c r="F224" s="182"/>
      <c r="G224" s="182"/>
      <c r="H224" s="182"/>
      <c r="I224" s="240" t="s">
        <v>139</v>
      </c>
      <c r="J224" s="240" t="s">
        <v>139</v>
      </c>
      <c r="K224" s="240" t="s">
        <v>139</v>
      </c>
    </row>
    <row r="225" spans="2:11" s="31" customFormat="1" ht="18.75" customHeight="1">
      <c r="B225" s="47"/>
      <c r="C225" s="113" t="s">
        <v>97</v>
      </c>
      <c r="D225" s="97" t="s">
        <v>201</v>
      </c>
      <c r="E225" s="97">
        <v>0</v>
      </c>
      <c r="F225" s="182"/>
      <c r="G225" s="182"/>
      <c r="H225" s="182"/>
      <c r="I225" s="240" t="s">
        <v>143</v>
      </c>
      <c r="J225" s="240" t="s">
        <v>143</v>
      </c>
      <c r="K225" s="240" t="s">
        <v>143</v>
      </c>
    </row>
    <row r="226" spans="2:11" s="31" customFormat="1">
      <c r="B226" s="77" t="s">
        <v>86</v>
      </c>
      <c r="C226" s="78"/>
      <c r="D226" s="79">
        <v>40239.1</v>
      </c>
      <c r="E226" s="79">
        <v>360000</v>
      </c>
      <c r="F226" s="102">
        <v>105600</v>
      </c>
      <c r="G226" s="102">
        <v>237600</v>
      </c>
      <c r="H226" s="102">
        <v>369600</v>
      </c>
      <c r="I226" s="243">
        <v>528000</v>
      </c>
      <c r="J226" s="243">
        <v>528000</v>
      </c>
      <c r="K226" s="243">
        <v>528000</v>
      </c>
    </row>
    <row r="227" spans="2:11" s="31" customFormat="1" ht="14.25" customHeight="1">
      <c r="B227" s="80"/>
      <c r="C227" s="80"/>
      <c r="D227" s="139"/>
      <c r="E227" s="139"/>
      <c r="F227" s="139"/>
      <c r="G227" s="139"/>
      <c r="H227" s="139"/>
      <c r="I227" s="139"/>
      <c r="J227" s="139"/>
      <c r="K227" s="139"/>
    </row>
    <row r="228" spans="2:11" s="31" customFormat="1" ht="18" hidden="1" customHeight="1">
      <c r="B228" s="82" t="s">
        <v>38</v>
      </c>
      <c r="C228" s="71" t="s">
        <v>30</v>
      </c>
      <c r="D228" s="81"/>
      <c r="E228" s="81"/>
      <c r="F228" s="81"/>
      <c r="G228" s="81"/>
      <c r="H228" s="81"/>
      <c r="I228" s="81"/>
      <c r="J228" s="81"/>
      <c r="K228" s="81"/>
    </row>
    <row r="229" spans="2:11" s="31" customFormat="1" ht="25.5" hidden="1">
      <c r="B229" s="37" t="s">
        <v>115</v>
      </c>
      <c r="C229" s="73">
        <v>104004</v>
      </c>
      <c r="D229" s="81"/>
      <c r="E229" s="81"/>
      <c r="F229" s="81"/>
      <c r="G229" s="81"/>
      <c r="H229" s="81"/>
      <c r="I229" s="81"/>
      <c r="J229" s="81"/>
      <c r="K229" s="81"/>
    </row>
    <row r="230" spans="2:11" s="31" customFormat="1" hidden="1">
      <c r="B230" s="37" t="s">
        <v>116</v>
      </c>
      <c r="C230" s="146" t="s">
        <v>45</v>
      </c>
      <c r="D230" s="81"/>
      <c r="E230" s="81"/>
      <c r="F230" s="81"/>
      <c r="G230" s="81"/>
      <c r="H230" s="81"/>
      <c r="I230" s="81"/>
      <c r="J230" s="81"/>
      <c r="K230" s="81"/>
    </row>
    <row r="231" spans="2:11" s="31" customFormat="1" hidden="1">
      <c r="B231" s="83" t="s">
        <v>80</v>
      </c>
      <c r="C231" s="67">
        <v>1165</v>
      </c>
      <c r="D231" s="444" t="s">
        <v>28</v>
      </c>
      <c r="E231" s="444"/>
      <c r="F231" s="444"/>
      <c r="G231" s="444"/>
      <c r="H231" s="444"/>
      <c r="I231" s="444"/>
      <c r="J231" s="444"/>
      <c r="K231" s="444"/>
    </row>
    <row r="232" spans="2:11" s="31" customFormat="1" ht="15" hidden="1" customHeight="1">
      <c r="B232" s="74" t="s">
        <v>81</v>
      </c>
      <c r="C232" s="67">
        <v>11003</v>
      </c>
      <c r="D232" s="438" t="s">
        <v>179</v>
      </c>
      <c r="E232" s="438" t="s">
        <v>180</v>
      </c>
      <c r="F232" s="441" t="s">
        <v>181</v>
      </c>
      <c r="G232" s="441" t="s">
        <v>182</v>
      </c>
      <c r="H232" s="441" t="s">
        <v>183</v>
      </c>
      <c r="I232" s="438" t="s">
        <v>184</v>
      </c>
      <c r="J232" s="441" t="s">
        <v>183</v>
      </c>
      <c r="K232" s="438" t="s">
        <v>184</v>
      </c>
    </row>
    <row r="233" spans="2:11" s="31" customFormat="1" ht="33.75" hidden="1" customHeight="1">
      <c r="B233" s="74" t="s">
        <v>82</v>
      </c>
      <c r="C233" s="73" t="s">
        <v>122</v>
      </c>
      <c r="D233" s="439"/>
      <c r="E233" s="439"/>
      <c r="F233" s="442"/>
      <c r="G233" s="442"/>
      <c r="H233" s="442"/>
      <c r="I233" s="439"/>
      <c r="J233" s="442"/>
      <c r="K233" s="439"/>
    </row>
    <row r="234" spans="2:11" s="31" customFormat="1" ht="56.25" hidden="1" customHeight="1">
      <c r="B234" s="74" t="s">
        <v>83</v>
      </c>
      <c r="C234" s="146" t="s">
        <v>123</v>
      </c>
      <c r="D234" s="439"/>
      <c r="E234" s="439"/>
      <c r="F234" s="442"/>
      <c r="G234" s="442"/>
      <c r="H234" s="442"/>
      <c r="I234" s="439"/>
      <c r="J234" s="442"/>
      <c r="K234" s="439"/>
    </row>
    <row r="235" spans="2:11" s="31" customFormat="1" hidden="1">
      <c r="B235" s="74" t="s">
        <v>84</v>
      </c>
      <c r="C235" s="52" t="s">
        <v>32</v>
      </c>
      <c r="D235" s="439"/>
      <c r="E235" s="439"/>
      <c r="F235" s="442"/>
      <c r="G235" s="442"/>
      <c r="H235" s="442"/>
      <c r="I235" s="439"/>
      <c r="J235" s="442"/>
      <c r="K235" s="439"/>
    </row>
    <row r="236" spans="2:11" s="31" customFormat="1" ht="18" hidden="1" customHeight="1">
      <c r="B236" s="11" t="s">
        <v>19</v>
      </c>
      <c r="C236" s="71" t="s">
        <v>124</v>
      </c>
      <c r="D236" s="439"/>
      <c r="E236" s="439"/>
      <c r="F236" s="442"/>
      <c r="G236" s="442"/>
      <c r="H236" s="442"/>
      <c r="I236" s="439"/>
      <c r="J236" s="442"/>
      <c r="K236" s="439"/>
    </row>
    <row r="237" spans="2:11" s="31" customFormat="1" hidden="1">
      <c r="B237" s="449" t="s">
        <v>87</v>
      </c>
      <c r="C237" s="449"/>
      <c r="D237" s="440"/>
      <c r="E237" s="440"/>
      <c r="F237" s="443"/>
      <c r="G237" s="443"/>
      <c r="H237" s="443"/>
      <c r="I237" s="440"/>
      <c r="J237" s="443"/>
      <c r="K237" s="440"/>
    </row>
    <row r="238" spans="2:11" s="31" customFormat="1" ht="42" hidden="1" customHeight="1">
      <c r="B238" s="47"/>
      <c r="C238" s="145" t="s">
        <v>154</v>
      </c>
      <c r="D238" s="106"/>
      <c r="E238" s="105"/>
      <c r="F238" s="91"/>
      <c r="G238" s="91"/>
      <c r="H238" s="91"/>
      <c r="I238" s="105"/>
      <c r="J238" s="91"/>
      <c r="K238" s="105"/>
    </row>
    <row r="239" spans="2:11" s="31" customFormat="1" ht="30" hidden="1" customHeight="1">
      <c r="B239" s="47"/>
      <c r="C239" s="145" t="s">
        <v>186</v>
      </c>
      <c r="D239" s="106"/>
      <c r="E239" s="105"/>
      <c r="F239" s="91"/>
      <c r="G239" s="91"/>
      <c r="H239" s="91"/>
      <c r="I239" s="105"/>
      <c r="J239" s="91"/>
      <c r="K239" s="105"/>
    </row>
    <row r="240" spans="2:11" s="31" customFormat="1" ht="71.25" hidden="1" customHeight="1">
      <c r="B240" s="47"/>
      <c r="C240" s="145" t="s">
        <v>187</v>
      </c>
      <c r="D240" s="106"/>
      <c r="E240" s="105"/>
      <c r="F240" s="91"/>
      <c r="G240" s="91"/>
      <c r="H240" s="91"/>
      <c r="I240" s="105"/>
      <c r="J240" s="91"/>
      <c r="K240" s="105"/>
    </row>
    <row r="241" spans="2:11" s="31" customFormat="1" hidden="1">
      <c r="B241" s="77" t="s">
        <v>86</v>
      </c>
      <c r="C241" s="78"/>
      <c r="D241" s="49"/>
      <c r="E241" s="49"/>
      <c r="F241" s="49">
        <f>+K241*20/100</f>
        <v>0</v>
      </c>
      <c r="G241" s="49">
        <f>+K241*45/100</f>
        <v>0</v>
      </c>
      <c r="H241" s="49">
        <f>+I241*70/100</f>
        <v>0</v>
      </c>
      <c r="I241" s="49"/>
      <c r="J241" s="49">
        <f>+K241*70/100</f>
        <v>0</v>
      </c>
      <c r="K241" s="49"/>
    </row>
    <row r="242" spans="2:11" s="31" customFormat="1">
      <c r="B242" s="80"/>
      <c r="C242" s="80"/>
      <c r="D242" s="139"/>
      <c r="E242" s="139"/>
      <c r="F242" s="139"/>
      <c r="G242" s="139"/>
      <c r="H242" s="139"/>
      <c r="I242" s="139"/>
      <c r="J242" s="139"/>
      <c r="K242" s="139"/>
    </row>
    <row r="243" spans="2:11" s="31" customFormat="1" ht="18" customHeight="1">
      <c r="B243" s="82" t="s">
        <v>38</v>
      </c>
      <c r="C243" s="71" t="s">
        <v>30</v>
      </c>
      <c r="D243" s="81"/>
      <c r="E243" s="81"/>
      <c r="F243" s="81"/>
      <c r="G243" s="81"/>
      <c r="H243" s="81"/>
      <c r="I243" s="81"/>
      <c r="J243" s="81"/>
      <c r="K243" s="81"/>
    </row>
    <row r="244" spans="2:11" s="31" customFormat="1" ht="25.5">
      <c r="B244" s="37" t="s">
        <v>115</v>
      </c>
      <c r="C244" s="73">
        <v>104004</v>
      </c>
      <c r="D244" s="81"/>
      <c r="E244" s="81"/>
      <c r="F244" s="81"/>
      <c r="G244" s="81"/>
      <c r="H244" s="81"/>
      <c r="I244" s="81"/>
      <c r="J244" s="81"/>
      <c r="K244" s="81"/>
    </row>
    <row r="245" spans="2:11" s="31" customFormat="1">
      <c r="B245" s="37" t="s">
        <v>116</v>
      </c>
      <c r="C245" s="146" t="s">
        <v>45</v>
      </c>
      <c r="D245" s="81"/>
      <c r="E245" s="81"/>
      <c r="F245" s="81"/>
      <c r="G245" s="81"/>
      <c r="H245" s="81"/>
      <c r="I245" s="81"/>
      <c r="J245" s="81"/>
      <c r="K245" s="81"/>
    </row>
    <row r="246" spans="2:11" s="31" customFormat="1">
      <c r="B246" s="83" t="s">
        <v>80</v>
      </c>
      <c r="C246" s="67">
        <v>1165</v>
      </c>
      <c r="D246" s="444" t="s">
        <v>28</v>
      </c>
      <c r="E246" s="444"/>
      <c r="F246" s="444"/>
      <c r="G246" s="444"/>
      <c r="H246" s="444"/>
      <c r="I246" s="444"/>
      <c r="J246" s="444"/>
      <c r="K246" s="444"/>
    </row>
    <row r="247" spans="2:11" s="31" customFormat="1" ht="15" customHeight="1">
      <c r="B247" s="74" t="s">
        <v>81</v>
      </c>
      <c r="C247" s="112">
        <v>11004</v>
      </c>
      <c r="D247" s="438" t="s">
        <v>293</v>
      </c>
      <c r="E247" s="438" t="s">
        <v>292</v>
      </c>
      <c r="F247" s="441" t="s">
        <v>291</v>
      </c>
      <c r="G247" s="441" t="s">
        <v>290</v>
      </c>
      <c r="H247" s="441" t="s">
        <v>289</v>
      </c>
      <c r="I247" s="438" t="s">
        <v>288</v>
      </c>
      <c r="J247" s="438" t="s">
        <v>300</v>
      </c>
      <c r="K247" s="438" t="s">
        <v>287</v>
      </c>
    </row>
    <row r="248" spans="2:11" s="31" customFormat="1" ht="43.5" customHeight="1">
      <c r="B248" s="74" t="s">
        <v>82</v>
      </c>
      <c r="C248" s="147" t="s">
        <v>172</v>
      </c>
      <c r="D248" s="439"/>
      <c r="E248" s="439"/>
      <c r="F248" s="442"/>
      <c r="G248" s="442"/>
      <c r="H248" s="442"/>
      <c r="I248" s="439"/>
      <c r="J248" s="439"/>
      <c r="K248" s="439"/>
    </row>
    <row r="249" spans="2:11" s="31" customFormat="1" ht="81.75" customHeight="1">
      <c r="B249" s="74" t="s">
        <v>83</v>
      </c>
      <c r="C249" s="61" t="s">
        <v>173</v>
      </c>
      <c r="D249" s="439"/>
      <c r="E249" s="439"/>
      <c r="F249" s="442"/>
      <c r="G249" s="442"/>
      <c r="H249" s="442"/>
      <c r="I249" s="439"/>
      <c r="J249" s="439"/>
      <c r="K249" s="439"/>
    </row>
    <row r="250" spans="2:11" s="31" customFormat="1">
      <c r="B250" s="74" t="s">
        <v>84</v>
      </c>
      <c r="C250" s="52" t="s">
        <v>32</v>
      </c>
      <c r="D250" s="439"/>
      <c r="E250" s="439"/>
      <c r="F250" s="442"/>
      <c r="G250" s="442"/>
      <c r="H250" s="442"/>
      <c r="I250" s="439"/>
      <c r="J250" s="439"/>
      <c r="K250" s="439"/>
    </row>
    <row r="251" spans="2:11" s="31" customFormat="1" ht="18" customHeight="1">
      <c r="B251" s="11" t="s">
        <v>19</v>
      </c>
      <c r="C251" s="71" t="s">
        <v>124</v>
      </c>
      <c r="D251" s="439"/>
      <c r="E251" s="439"/>
      <c r="F251" s="442"/>
      <c r="G251" s="442"/>
      <c r="H251" s="442"/>
      <c r="I251" s="439"/>
      <c r="J251" s="439"/>
      <c r="K251" s="439"/>
    </row>
    <row r="252" spans="2:11" s="31" customFormat="1">
      <c r="B252" s="449" t="s">
        <v>87</v>
      </c>
      <c r="C252" s="449"/>
      <c r="D252" s="440"/>
      <c r="E252" s="440"/>
      <c r="F252" s="443"/>
      <c r="G252" s="443"/>
      <c r="H252" s="443"/>
      <c r="I252" s="440"/>
      <c r="J252" s="440"/>
      <c r="K252" s="440"/>
    </row>
    <row r="253" spans="2:11" s="31" customFormat="1" ht="19.5" customHeight="1">
      <c r="B253" s="47"/>
      <c r="C253" s="47" t="s">
        <v>372</v>
      </c>
      <c r="D253" s="106">
        <v>70</v>
      </c>
      <c r="E253" s="65">
        <v>50</v>
      </c>
      <c r="F253" s="65"/>
      <c r="G253" s="65"/>
      <c r="H253" s="65"/>
      <c r="I253" s="65">
        <v>50</v>
      </c>
      <c r="J253" s="271">
        <v>50</v>
      </c>
      <c r="K253" s="271">
        <v>50</v>
      </c>
    </row>
    <row r="254" spans="2:11" s="31" customFormat="1" ht="27.75" customHeight="1">
      <c r="B254" s="47"/>
      <c r="C254" s="47" t="s">
        <v>204</v>
      </c>
      <c r="D254" s="106">
        <v>100</v>
      </c>
      <c r="E254" s="65">
        <v>50</v>
      </c>
      <c r="F254" s="65"/>
      <c r="G254" s="65"/>
      <c r="H254" s="65"/>
      <c r="I254" s="65">
        <v>50</v>
      </c>
      <c r="J254" s="271">
        <v>50</v>
      </c>
      <c r="K254" s="271">
        <v>50</v>
      </c>
    </row>
    <row r="255" spans="2:11" s="31" customFormat="1" ht="43.5" customHeight="1">
      <c r="B255" s="47"/>
      <c r="C255" s="47" t="s">
        <v>174</v>
      </c>
      <c r="D255" s="106">
        <v>0</v>
      </c>
      <c r="E255" s="65">
        <v>0</v>
      </c>
      <c r="F255" s="65"/>
      <c r="G255" s="65"/>
      <c r="H255" s="65"/>
      <c r="I255" s="65">
        <v>3</v>
      </c>
      <c r="J255" s="271">
        <v>3</v>
      </c>
      <c r="K255" s="271">
        <v>3</v>
      </c>
    </row>
    <row r="256" spans="2:11" s="31" customFormat="1" ht="56.25" customHeight="1">
      <c r="B256" s="47"/>
      <c r="C256" s="47" t="s">
        <v>175</v>
      </c>
      <c r="D256" s="106">
        <v>7</v>
      </c>
      <c r="E256" s="65">
        <v>3</v>
      </c>
      <c r="F256" s="65"/>
      <c r="G256" s="65"/>
      <c r="H256" s="65"/>
      <c r="I256" s="65">
        <v>3</v>
      </c>
      <c r="J256" s="271">
        <v>3</v>
      </c>
      <c r="K256" s="271">
        <v>3</v>
      </c>
    </row>
    <row r="257" spans="2:11" s="31" customFormat="1" ht="52.5" customHeight="1">
      <c r="B257" s="47"/>
      <c r="C257" s="47" t="s">
        <v>373</v>
      </c>
      <c r="D257" s="268"/>
      <c r="E257" s="270"/>
      <c r="F257" s="270"/>
      <c r="G257" s="270"/>
      <c r="H257" s="270"/>
      <c r="I257" s="270">
        <v>4</v>
      </c>
      <c r="J257" s="271">
        <v>4</v>
      </c>
      <c r="K257" s="271">
        <v>4</v>
      </c>
    </row>
    <row r="258" spans="2:11" s="31" customFormat="1" ht="68.25" customHeight="1">
      <c r="B258" s="47"/>
      <c r="C258" s="47" t="s">
        <v>176</v>
      </c>
      <c r="D258" s="106">
        <v>250</v>
      </c>
      <c r="E258" s="65">
        <v>250</v>
      </c>
      <c r="F258" s="65"/>
      <c r="G258" s="65"/>
      <c r="H258" s="65"/>
      <c r="I258" s="65">
        <v>250</v>
      </c>
      <c r="J258" s="271">
        <v>250</v>
      </c>
      <c r="K258" s="271">
        <v>250</v>
      </c>
    </row>
    <row r="259" spans="2:11" s="31" customFormat="1" ht="66" customHeight="1">
      <c r="B259" s="47"/>
      <c r="C259" s="47" t="s">
        <v>205</v>
      </c>
      <c r="D259" s="106">
        <v>298</v>
      </c>
      <c r="E259" s="65">
        <v>150</v>
      </c>
      <c r="F259" s="65"/>
      <c r="G259" s="65"/>
      <c r="H259" s="65"/>
      <c r="I259" s="65">
        <v>150</v>
      </c>
      <c r="J259" s="271">
        <v>150</v>
      </c>
      <c r="K259" s="271">
        <v>150</v>
      </c>
    </row>
    <row r="260" spans="2:11" s="31" customFormat="1" ht="72" customHeight="1">
      <c r="B260" s="47"/>
      <c r="C260" s="47" t="s">
        <v>206</v>
      </c>
      <c r="D260" s="106">
        <v>75</v>
      </c>
      <c r="E260" s="65">
        <v>75</v>
      </c>
      <c r="F260" s="65"/>
      <c r="G260" s="65"/>
      <c r="H260" s="65"/>
      <c r="I260" s="65">
        <v>75</v>
      </c>
      <c r="J260" s="271">
        <v>75</v>
      </c>
      <c r="K260" s="271">
        <v>75</v>
      </c>
    </row>
    <row r="261" spans="2:11" s="31" customFormat="1" ht="35.25" customHeight="1">
      <c r="B261" s="47"/>
      <c r="C261" s="47" t="s">
        <v>207</v>
      </c>
      <c r="D261" s="106">
        <v>180</v>
      </c>
      <c r="E261" s="65">
        <v>70</v>
      </c>
      <c r="F261" s="65"/>
      <c r="G261" s="65"/>
      <c r="H261" s="65"/>
      <c r="I261" s="65">
        <v>70</v>
      </c>
      <c r="J261" s="271">
        <v>70</v>
      </c>
      <c r="K261" s="271">
        <v>70</v>
      </c>
    </row>
    <row r="262" spans="2:11" s="31" customFormat="1">
      <c r="B262" s="77" t="s">
        <v>86</v>
      </c>
      <c r="C262" s="78"/>
      <c r="D262" s="49">
        <v>298575.40000000002</v>
      </c>
      <c r="E262" s="49">
        <v>300000</v>
      </c>
      <c r="F262" s="49">
        <f>+I262*0.2</f>
        <v>116294.06000000001</v>
      </c>
      <c r="G262" s="49">
        <f>+I262*0.45</f>
        <v>261661.63500000004</v>
      </c>
      <c r="H262" s="49">
        <f>+I262*0.7</f>
        <v>407029.21</v>
      </c>
      <c r="I262" s="49">
        <v>581470.30000000005</v>
      </c>
      <c r="J262" s="49">
        <v>581470.30000000005</v>
      </c>
      <c r="K262" s="49">
        <v>581470.30000000005</v>
      </c>
    </row>
    <row r="263" spans="2:11" s="31" customFormat="1">
      <c r="B263" s="184"/>
      <c r="C263" s="184"/>
      <c r="D263" s="139"/>
      <c r="E263" s="139"/>
      <c r="F263" s="139"/>
      <c r="G263" s="139"/>
      <c r="H263" s="139"/>
      <c r="I263" s="139"/>
      <c r="J263" s="139"/>
      <c r="K263" s="139"/>
    </row>
    <row r="264" spans="2:11" s="31" customFormat="1" ht="18" hidden="1" customHeight="1">
      <c r="B264" s="185" t="s">
        <v>38</v>
      </c>
      <c r="C264" s="137" t="s">
        <v>30</v>
      </c>
      <c r="D264" s="186"/>
      <c r="E264" s="186"/>
      <c r="F264" s="186"/>
      <c r="G264" s="186"/>
      <c r="H264" s="186"/>
      <c r="I264" s="186"/>
      <c r="J264" s="186"/>
      <c r="K264" s="186"/>
    </row>
    <row r="265" spans="2:11" s="31" customFormat="1" ht="25.5" hidden="1">
      <c r="B265" s="118" t="s">
        <v>115</v>
      </c>
      <c r="C265" s="150">
        <v>104004</v>
      </c>
      <c r="D265" s="186"/>
      <c r="E265" s="186"/>
      <c r="F265" s="186"/>
      <c r="G265" s="186"/>
      <c r="H265" s="186"/>
      <c r="I265" s="186"/>
      <c r="J265" s="186"/>
      <c r="K265" s="186"/>
    </row>
    <row r="266" spans="2:11" s="31" customFormat="1" hidden="1">
      <c r="B266" s="118" t="s">
        <v>116</v>
      </c>
      <c r="C266" s="152" t="s">
        <v>45</v>
      </c>
      <c r="D266" s="186"/>
      <c r="E266" s="186"/>
      <c r="F266" s="186"/>
      <c r="G266" s="186"/>
      <c r="H266" s="186"/>
      <c r="I266" s="186"/>
      <c r="J266" s="186"/>
      <c r="K266" s="186"/>
    </row>
    <row r="267" spans="2:11" s="31" customFormat="1" hidden="1">
      <c r="B267" s="153" t="s">
        <v>80</v>
      </c>
      <c r="C267" s="112">
        <v>1165</v>
      </c>
      <c r="D267" s="444" t="s">
        <v>28</v>
      </c>
      <c r="E267" s="444"/>
      <c r="F267" s="444"/>
      <c r="G267" s="444"/>
      <c r="H267" s="444"/>
      <c r="I267" s="444"/>
      <c r="J267" s="444"/>
      <c r="K267" s="444"/>
    </row>
    <row r="268" spans="2:11" s="31" customFormat="1" ht="15" hidden="1" customHeight="1">
      <c r="B268" s="138" t="s">
        <v>81</v>
      </c>
      <c r="C268" s="112">
        <v>11005</v>
      </c>
      <c r="D268" s="438" t="s">
        <v>293</v>
      </c>
      <c r="E268" s="438" t="s">
        <v>292</v>
      </c>
      <c r="F268" s="441" t="s">
        <v>291</v>
      </c>
      <c r="G268" s="441" t="s">
        <v>290</v>
      </c>
      <c r="H268" s="441" t="s">
        <v>289</v>
      </c>
      <c r="I268" s="438" t="s">
        <v>288</v>
      </c>
      <c r="J268" s="438" t="s">
        <v>300</v>
      </c>
      <c r="K268" s="438" t="s">
        <v>287</v>
      </c>
    </row>
    <row r="269" spans="2:11" s="31" customFormat="1" ht="43.5" hidden="1" customHeight="1">
      <c r="B269" s="138" t="s">
        <v>82</v>
      </c>
      <c r="C269" s="147" t="s">
        <v>215</v>
      </c>
      <c r="D269" s="439"/>
      <c r="E269" s="439"/>
      <c r="F269" s="442"/>
      <c r="G269" s="442"/>
      <c r="H269" s="442"/>
      <c r="I269" s="439"/>
      <c r="J269" s="439"/>
      <c r="K269" s="439"/>
    </row>
    <row r="270" spans="2:11" s="31" customFormat="1" ht="39.75" hidden="1" customHeight="1">
      <c r="B270" s="138" t="s">
        <v>83</v>
      </c>
      <c r="C270" s="121" t="s">
        <v>214</v>
      </c>
      <c r="D270" s="439"/>
      <c r="E270" s="439"/>
      <c r="F270" s="442"/>
      <c r="G270" s="442"/>
      <c r="H270" s="442"/>
      <c r="I270" s="439"/>
      <c r="J270" s="439"/>
      <c r="K270" s="439"/>
    </row>
    <row r="271" spans="2:11" s="31" customFormat="1" hidden="1">
      <c r="B271" s="138" t="s">
        <v>84</v>
      </c>
      <c r="C271" s="187" t="s">
        <v>32</v>
      </c>
      <c r="D271" s="439"/>
      <c r="E271" s="439"/>
      <c r="F271" s="442"/>
      <c r="G271" s="442"/>
      <c r="H271" s="442"/>
      <c r="I271" s="439"/>
      <c r="J271" s="439"/>
      <c r="K271" s="439"/>
    </row>
    <row r="272" spans="2:11" s="31" customFormat="1" ht="18" hidden="1" customHeight="1">
      <c r="B272" s="121" t="s">
        <v>19</v>
      </c>
      <c r="C272" s="137" t="s">
        <v>124</v>
      </c>
      <c r="D272" s="439"/>
      <c r="E272" s="439"/>
      <c r="F272" s="442"/>
      <c r="G272" s="442"/>
      <c r="H272" s="442"/>
      <c r="I272" s="439"/>
      <c r="J272" s="439"/>
      <c r="K272" s="439"/>
    </row>
    <row r="273" spans="2:11" s="31" customFormat="1" hidden="1">
      <c r="B273" s="437" t="s">
        <v>87</v>
      </c>
      <c r="C273" s="437"/>
      <c r="D273" s="440"/>
      <c r="E273" s="440"/>
      <c r="F273" s="443"/>
      <c r="G273" s="443"/>
      <c r="H273" s="443"/>
      <c r="I273" s="440"/>
      <c r="J273" s="440"/>
      <c r="K273" s="440"/>
    </row>
    <row r="274" spans="2:11" s="31" customFormat="1" ht="44.25" hidden="1" customHeight="1">
      <c r="B274" s="121"/>
      <c r="C274" s="121" t="s">
        <v>270</v>
      </c>
      <c r="D274" s="188"/>
      <c r="E274" s="189"/>
      <c r="F274" s="189"/>
      <c r="G274" s="189"/>
      <c r="H274" s="189"/>
      <c r="I274" s="238">
        <v>48</v>
      </c>
      <c r="J274" s="236"/>
      <c r="K274" s="238">
        <v>48</v>
      </c>
    </row>
    <row r="275" spans="2:11" s="31" customFormat="1" ht="24" hidden="1" customHeight="1">
      <c r="B275" s="121"/>
      <c r="C275" s="121"/>
      <c r="D275" s="188"/>
      <c r="E275" s="189"/>
      <c r="F275" s="189"/>
      <c r="G275" s="189"/>
      <c r="H275" s="189"/>
      <c r="I275" s="236"/>
      <c r="J275" s="236"/>
      <c r="K275" s="236"/>
    </row>
    <row r="276" spans="2:11" s="31" customFormat="1" hidden="1">
      <c r="B276" s="132" t="s">
        <v>86</v>
      </c>
      <c r="C276" s="133"/>
      <c r="D276" s="134">
        <v>0</v>
      </c>
      <c r="E276" s="134"/>
      <c r="F276" s="237">
        <f>+K276*0.2</f>
        <v>600000</v>
      </c>
      <c r="G276" s="237">
        <f>+K276*0.5</f>
        <v>1500000</v>
      </c>
      <c r="H276" s="237">
        <f>+I276*0.7</f>
        <v>2100000</v>
      </c>
      <c r="I276" s="237">
        <v>3000000</v>
      </c>
      <c r="J276" s="237">
        <f>+K276*0.7</f>
        <v>2100000</v>
      </c>
      <c r="K276" s="237">
        <v>3000000</v>
      </c>
    </row>
    <row r="277" spans="2:11" hidden="1">
      <c r="B277" s="80"/>
      <c r="C277" s="80"/>
      <c r="D277" s="81"/>
      <c r="E277" s="81"/>
      <c r="F277" s="81"/>
      <c r="G277" s="81"/>
      <c r="H277" s="81"/>
      <c r="I277" s="81"/>
      <c r="J277" s="81"/>
      <c r="K277" s="81"/>
    </row>
    <row r="278" spans="2:11" s="31" customFormat="1" ht="18" hidden="1" customHeight="1">
      <c r="B278" s="185" t="s">
        <v>38</v>
      </c>
      <c r="C278" s="137" t="s">
        <v>30</v>
      </c>
      <c r="D278" s="186"/>
      <c r="E278" s="186"/>
      <c r="F278" s="186"/>
      <c r="G278" s="186"/>
      <c r="H278" s="186"/>
      <c r="I278" s="186"/>
      <c r="J278" s="186"/>
      <c r="K278" s="186"/>
    </row>
    <row r="279" spans="2:11" s="31" customFormat="1" ht="25.5" hidden="1">
      <c r="B279" s="118" t="s">
        <v>115</v>
      </c>
      <c r="C279" s="150">
        <v>104004</v>
      </c>
      <c r="D279" s="186"/>
      <c r="E279" s="186"/>
      <c r="F279" s="186"/>
      <c r="G279" s="186"/>
      <c r="H279" s="186"/>
      <c r="I279" s="186"/>
      <c r="J279" s="186"/>
      <c r="K279" s="186"/>
    </row>
    <row r="280" spans="2:11" s="31" customFormat="1" hidden="1">
      <c r="B280" s="118" t="s">
        <v>116</v>
      </c>
      <c r="C280" s="152" t="s">
        <v>45</v>
      </c>
      <c r="D280" s="186"/>
      <c r="E280" s="186"/>
      <c r="F280" s="186"/>
      <c r="G280" s="186"/>
      <c r="H280" s="186"/>
      <c r="I280" s="186"/>
      <c r="J280" s="186"/>
      <c r="K280" s="186"/>
    </row>
    <row r="281" spans="2:11" s="31" customFormat="1" hidden="1">
      <c r="B281" s="153" t="s">
        <v>80</v>
      </c>
      <c r="C281" s="112">
        <v>1165</v>
      </c>
      <c r="D281" s="444" t="s">
        <v>28</v>
      </c>
      <c r="E281" s="444"/>
      <c r="F281" s="444"/>
      <c r="G281" s="444"/>
      <c r="H281" s="444"/>
      <c r="I281" s="444"/>
      <c r="J281" s="444"/>
      <c r="K281" s="444"/>
    </row>
    <row r="282" spans="2:11" s="31" customFormat="1" ht="15" hidden="1" customHeight="1">
      <c r="B282" s="138" t="s">
        <v>81</v>
      </c>
      <c r="C282" s="112">
        <v>11006</v>
      </c>
      <c r="D282" s="438" t="s">
        <v>293</v>
      </c>
      <c r="E282" s="438" t="s">
        <v>292</v>
      </c>
      <c r="F282" s="441" t="s">
        <v>291</v>
      </c>
      <c r="G282" s="441" t="s">
        <v>290</v>
      </c>
      <c r="H282" s="441" t="s">
        <v>289</v>
      </c>
      <c r="I282" s="438" t="s">
        <v>288</v>
      </c>
      <c r="J282" s="438" t="s">
        <v>300</v>
      </c>
      <c r="K282" s="438" t="s">
        <v>287</v>
      </c>
    </row>
    <row r="283" spans="2:11" s="31" customFormat="1" ht="43.5" hidden="1" customHeight="1">
      <c r="B283" s="138" t="s">
        <v>82</v>
      </c>
      <c r="C283" s="113" t="s">
        <v>216</v>
      </c>
      <c r="D283" s="439"/>
      <c r="E283" s="439"/>
      <c r="F283" s="442"/>
      <c r="G283" s="442"/>
      <c r="H283" s="442"/>
      <c r="I283" s="439"/>
      <c r="J283" s="439"/>
      <c r="K283" s="439"/>
    </row>
    <row r="284" spans="2:11" s="31" customFormat="1" ht="60" hidden="1" customHeight="1">
      <c r="B284" s="138" t="s">
        <v>83</v>
      </c>
      <c r="C284" s="34" t="s">
        <v>217</v>
      </c>
      <c r="D284" s="439"/>
      <c r="E284" s="439"/>
      <c r="F284" s="442"/>
      <c r="G284" s="442"/>
      <c r="H284" s="442"/>
      <c r="I284" s="439"/>
      <c r="J284" s="439"/>
      <c r="K284" s="439"/>
    </row>
    <row r="285" spans="2:11" s="31" customFormat="1" hidden="1">
      <c r="B285" s="138" t="s">
        <v>84</v>
      </c>
      <c r="C285" s="187" t="s">
        <v>32</v>
      </c>
      <c r="D285" s="439"/>
      <c r="E285" s="439"/>
      <c r="F285" s="442"/>
      <c r="G285" s="442"/>
      <c r="H285" s="442"/>
      <c r="I285" s="439"/>
      <c r="J285" s="439"/>
      <c r="K285" s="439"/>
    </row>
    <row r="286" spans="2:11" s="31" customFormat="1" ht="18" hidden="1" customHeight="1">
      <c r="B286" s="121" t="s">
        <v>19</v>
      </c>
      <c r="C286" s="137" t="s">
        <v>124</v>
      </c>
      <c r="D286" s="439"/>
      <c r="E286" s="439"/>
      <c r="F286" s="442"/>
      <c r="G286" s="442"/>
      <c r="H286" s="442"/>
      <c r="I286" s="439"/>
      <c r="J286" s="439"/>
      <c r="K286" s="439"/>
    </row>
    <row r="287" spans="2:11" s="31" customFormat="1" hidden="1">
      <c r="B287" s="437" t="s">
        <v>87</v>
      </c>
      <c r="C287" s="437"/>
      <c r="D287" s="440"/>
      <c r="E287" s="440"/>
      <c r="F287" s="443"/>
      <c r="G287" s="443"/>
      <c r="H287" s="443"/>
      <c r="I287" s="440"/>
      <c r="J287" s="440"/>
      <c r="K287" s="440"/>
    </row>
    <row r="288" spans="2:11" s="31" customFormat="1" ht="19.5" hidden="1" customHeight="1">
      <c r="B288" s="121"/>
      <c r="C288" s="121" t="s">
        <v>263</v>
      </c>
      <c r="D288" s="235"/>
      <c r="E288" s="236"/>
      <c r="F288" s="236"/>
      <c r="G288" s="236"/>
      <c r="H288" s="236"/>
      <c r="I288" s="238">
        <v>20</v>
      </c>
      <c r="J288" s="236"/>
      <c r="K288" s="238">
        <v>20</v>
      </c>
    </row>
    <row r="289" spans="2:11" s="31" customFormat="1" ht="24" hidden="1" customHeight="1">
      <c r="B289" s="121"/>
      <c r="C289" s="121"/>
      <c r="D289" s="235"/>
      <c r="E289" s="236"/>
      <c r="F289" s="236"/>
      <c r="G289" s="236"/>
      <c r="H289" s="236"/>
      <c r="I289" s="236"/>
      <c r="J289" s="236"/>
      <c r="K289" s="236"/>
    </row>
    <row r="290" spans="2:11" s="31" customFormat="1" hidden="1">
      <c r="B290" s="132" t="s">
        <v>86</v>
      </c>
      <c r="C290" s="133"/>
      <c r="D290" s="237">
        <v>0</v>
      </c>
      <c r="E290" s="237"/>
      <c r="F290" s="237">
        <f>+K290*0.2</f>
        <v>100000</v>
      </c>
      <c r="G290" s="237">
        <f>+K290*0.5</f>
        <v>250000</v>
      </c>
      <c r="H290" s="237">
        <f>+I290*0.7</f>
        <v>350000</v>
      </c>
      <c r="I290" s="237">
        <v>500000</v>
      </c>
      <c r="J290" s="237">
        <f>+K290*0.7</f>
        <v>350000</v>
      </c>
      <c r="K290" s="237">
        <v>500000</v>
      </c>
    </row>
    <row r="291" spans="2:11" hidden="1">
      <c r="B291" s="80"/>
      <c r="C291" s="80"/>
      <c r="D291" s="81"/>
      <c r="E291" s="81"/>
      <c r="F291" s="81"/>
      <c r="G291" s="81"/>
      <c r="H291" s="81"/>
      <c r="I291" s="81"/>
      <c r="J291" s="81"/>
      <c r="K291" s="81"/>
    </row>
    <row r="292" spans="2:11" s="31" customFormat="1" ht="18" hidden="1" customHeight="1">
      <c r="B292" s="185" t="s">
        <v>38</v>
      </c>
      <c r="C292" s="137" t="s">
        <v>30</v>
      </c>
      <c r="D292" s="186"/>
      <c r="E292" s="186"/>
      <c r="F292" s="186"/>
      <c r="G292" s="186"/>
      <c r="H292" s="186"/>
      <c r="I292" s="186"/>
      <c r="J292" s="186"/>
      <c r="K292" s="186"/>
    </row>
    <row r="293" spans="2:11" s="31" customFormat="1" ht="25.5" hidden="1">
      <c r="B293" s="118" t="s">
        <v>115</v>
      </c>
      <c r="C293" s="150">
        <v>104004</v>
      </c>
      <c r="D293" s="186"/>
      <c r="E293" s="186"/>
      <c r="F293" s="186"/>
      <c r="G293" s="186"/>
      <c r="H293" s="186"/>
      <c r="I293" s="186"/>
      <c r="J293" s="186"/>
      <c r="K293" s="186"/>
    </row>
    <row r="294" spans="2:11" s="31" customFormat="1" hidden="1">
      <c r="B294" s="118" t="s">
        <v>116</v>
      </c>
      <c r="C294" s="152" t="s">
        <v>45</v>
      </c>
      <c r="D294" s="186"/>
      <c r="E294" s="186"/>
      <c r="F294" s="186"/>
      <c r="G294" s="186"/>
      <c r="H294" s="186"/>
      <c r="I294" s="186"/>
      <c r="J294" s="186"/>
      <c r="K294" s="186"/>
    </row>
    <row r="295" spans="2:11" s="31" customFormat="1" hidden="1">
      <c r="B295" s="153" t="s">
        <v>80</v>
      </c>
      <c r="C295" s="112">
        <v>1165</v>
      </c>
      <c r="D295" s="444" t="s">
        <v>28</v>
      </c>
      <c r="E295" s="444"/>
      <c r="F295" s="444"/>
      <c r="G295" s="444"/>
      <c r="H295" s="444"/>
      <c r="I295" s="444"/>
      <c r="J295" s="444"/>
      <c r="K295" s="444"/>
    </row>
    <row r="296" spans="2:11" s="31" customFormat="1" ht="15" hidden="1" customHeight="1">
      <c r="B296" s="138" t="s">
        <v>81</v>
      </c>
      <c r="C296" s="112">
        <v>11007</v>
      </c>
      <c r="D296" s="438" t="s">
        <v>293</v>
      </c>
      <c r="E296" s="438" t="s">
        <v>292</v>
      </c>
      <c r="F296" s="441" t="s">
        <v>291</v>
      </c>
      <c r="G296" s="441" t="s">
        <v>290</v>
      </c>
      <c r="H296" s="441" t="s">
        <v>289</v>
      </c>
      <c r="I296" s="438" t="s">
        <v>288</v>
      </c>
      <c r="J296" s="438" t="s">
        <v>300</v>
      </c>
      <c r="K296" s="438" t="s">
        <v>287</v>
      </c>
    </row>
    <row r="297" spans="2:11" s="31" customFormat="1" ht="26.25" hidden="1" customHeight="1">
      <c r="B297" s="138" t="s">
        <v>82</v>
      </c>
      <c r="C297" s="113" t="s">
        <v>271</v>
      </c>
      <c r="D297" s="439"/>
      <c r="E297" s="439"/>
      <c r="F297" s="442"/>
      <c r="G297" s="442"/>
      <c r="H297" s="442"/>
      <c r="I297" s="439"/>
      <c r="J297" s="439"/>
      <c r="K297" s="439"/>
    </row>
    <row r="298" spans="2:11" s="31" customFormat="1" ht="47.25" hidden="1" customHeight="1">
      <c r="B298" s="138" t="s">
        <v>83</v>
      </c>
      <c r="C298" s="34" t="s">
        <v>272</v>
      </c>
      <c r="D298" s="439"/>
      <c r="E298" s="439"/>
      <c r="F298" s="442"/>
      <c r="G298" s="442"/>
      <c r="H298" s="442"/>
      <c r="I298" s="439"/>
      <c r="J298" s="439"/>
      <c r="K298" s="439"/>
    </row>
    <row r="299" spans="2:11" s="31" customFormat="1" hidden="1">
      <c r="B299" s="138" t="s">
        <v>84</v>
      </c>
      <c r="C299" s="187" t="s">
        <v>32</v>
      </c>
      <c r="D299" s="439"/>
      <c r="E299" s="439"/>
      <c r="F299" s="442"/>
      <c r="G299" s="442"/>
      <c r="H299" s="442"/>
      <c r="I299" s="439"/>
      <c r="J299" s="439"/>
      <c r="K299" s="439"/>
    </row>
    <row r="300" spans="2:11" s="31" customFormat="1" ht="18" hidden="1" customHeight="1">
      <c r="B300" s="121" t="s">
        <v>19</v>
      </c>
      <c r="C300" s="137" t="s">
        <v>124</v>
      </c>
      <c r="D300" s="439"/>
      <c r="E300" s="439"/>
      <c r="F300" s="442"/>
      <c r="G300" s="442"/>
      <c r="H300" s="442"/>
      <c r="I300" s="439"/>
      <c r="J300" s="439"/>
      <c r="K300" s="439"/>
    </row>
    <row r="301" spans="2:11" s="31" customFormat="1" hidden="1">
      <c r="B301" s="437" t="s">
        <v>87</v>
      </c>
      <c r="C301" s="437"/>
      <c r="D301" s="440"/>
      <c r="E301" s="440"/>
      <c r="F301" s="443"/>
      <c r="G301" s="443"/>
      <c r="H301" s="443"/>
      <c r="I301" s="440"/>
      <c r="J301" s="440"/>
      <c r="K301" s="440"/>
    </row>
    <row r="302" spans="2:11" s="31" customFormat="1" ht="19.5" hidden="1" customHeight="1">
      <c r="B302" s="121"/>
      <c r="C302" s="121" t="s">
        <v>264</v>
      </c>
      <c r="D302" s="235"/>
      <c r="E302" s="236"/>
      <c r="F302" s="236"/>
      <c r="G302" s="236"/>
      <c r="H302" s="236"/>
      <c r="I302" s="238">
        <v>1</v>
      </c>
      <c r="J302" s="236"/>
      <c r="K302" s="238">
        <v>1</v>
      </c>
    </row>
    <row r="303" spans="2:11" s="31" customFormat="1" ht="24" hidden="1" customHeight="1">
      <c r="B303" s="121"/>
      <c r="C303" s="121"/>
      <c r="D303" s="235"/>
      <c r="E303" s="236"/>
      <c r="F303" s="236"/>
      <c r="G303" s="236"/>
      <c r="H303" s="236"/>
      <c r="I303" s="236"/>
      <c r="J303" s="236"/>
      <c r="K303" s="236"/>
    </row>
    <row r="304" spans="2:11" s="31" customFormat="1" hidden="1">
      <c r="B304" s="132" t="s">
        <v>86</v>
      </c>
      <c r="C304" s="133"/>
      <c r="D304" s="237">
        <v>0</v>
      </c>
      <c r="E304" s="237"/>
      <c r="F304" s="237">
        <f>+K304*0.2</f>
        <v>100000</v>
      </c>
      <c r="G304" s="237">
        <f>+K304*0.5</f>
        <v>250000</v>
      </c>
      <c r="H304" s="237">
        <f>+I304*0.7</f>
        <v>350000</v>
      </c>
      <c r="I304" s="237">
        <v>500000</v>
      </c>
      <c r="J304" s="237">
        <f>+K304*0.7</f>
        <v>350000</v>
      </c>
      <c r="K304" s="237">
        <v>500000</v>
      </c>
    </row>
    <row r="305" spans="2:11" hidden="1">
      <c r="B305" s="80"/>
      <c r="C305" s="80"/>
      <c r="D305" s="81"/>
      <c r="E305" s="81"/>
      <c r="F305" s="81"/>
      <c r="G305" s="81"/>
      <c r="H305" s="81"/>
      <c r="I305" s="81"/>
      <c r="J305" s="81"/>
      <c r="K305" s="81"/>
    </row>
    <row r="306" spans="2:11" s="31" customFormat="1" ht="18" hidden="1" customHeight="1">
      <c r="B306" s="185" t="s">
        <v>38</v>
      </c>
      <c r="C306" s="137" t="s">
        <v>30</v>
      </c>
      <c r="D306" s="186"/>
      <c r="E306" s="186"/>
      <c r="F306" s="186"/>
      <c r="G306" s="186"/>
      <c r="H306" s="186"/>
      <c r="I306" s="186"/>
      <c r="J306" s="186"/>
      <c r="K306" s="186"/>
    </row>
    <row r="307" spans="2:11" s="31" customFormat="1" ht="25.5" hidden="1">
      <c r="B307" s="118" t="s">
        <v>115</v>
      </c>
      <c r="C307" s="150">
        <v>104004</v>
      </c>
      <c r="D307" s="186"/>
      <c r="E307" s="186"/>
      <c r="F307" s="186"/>
      <c r="G307" s="186"/>
      <c r="H307" s="186"/>
      <c r="I307" s="186"/>
      <c r="J307" s="186"/>
      <c r="K307" s="186"/>
    </row>
    <row r="308" spans="2:11" s="31" customFormat="1" hidden="1">
      <c r="B308" s="118" t="s">
        <v>116</v>
      </c>
      <c r="C308" s="152" t="s">
        <v>45</v>
      </c>
      <c r="D308" s="186"/>
      <c r="E308" s="186"/>
      <c r="F308" s="186"/>
      <c r="G308" s="186"/>
      <c r="H308" s="186"/>
      <c r="I308" s="186"/>
      <c r="J308" s="186"/>
      <c r="K308" s="186"/>
    </row>
    <row r="309" spans="2:11" s="31" customFormat="1" hidden="1">
      <c r="B309" s="153" t="s">
        <v>80</v>
      </c>
      <c r="C309" s="112">
        <v>1165</v>
      </c>
      <c r="D309" s="444" t="s">
        <v>28</v>
      </c>
      <c r="E309" s="444"/>
      <c r="F309" s="444"/>
      <c r="G309" s="444"/>
      <c r="H309" s="444"/>
      <c r="I309" s="444"/>
      <c r="J309" s="444"/>
      <c r="K309" s="444"/>
    </row>
    <row r="310" spans="2:11" s="31" customFormat="1" ht="15" hidden="1" customHeight="1">
      <c r="B310" s="138" t="s">
        <v>81</v>
      </c>
      <c r="C310" s="112">
        <v>11008</v>
      </c>
      <c r="D310" s="438" t="s">
        <v>293</v>
      </c>
      <c r="E310" s="438" t="s">
        <v>292</v>
      </c>
      <c r="F310" s="441" t="s">
        <v>291</v>
      </c>
      <c r="G310" s="441" t="s">
        <v>290</v>
      </c>
      <c r="H310" s="441" t="s">
        <v>289</v>
      </c>
      <c r="I310" s="438" t="s">
        <v>288</v>
      </c>
      <c r="J310" s="438" t="s">
        <v>300</v>
      </c>
      <c r="K310" s="438" t="s">
        <v>287</v>
      </c>
    </row>
    <row r="311" spans="2:11" s="31" customFormat="1" ht="26.25" hidden="1" customHeight="1">
      <c r="B311" s="138" t="s">
        <v>82</v>
      </c>
      <c r="C311" s="113" t="s">
        <v>220</v>
      </c>
      <c r="D311" s="439"/>
      <c r="E311" s="439"/>
      <c r="F311" s="442"/>
      <c r="G311" s="442"/>
      <c r="H311" s="442"/>
      <c r="I311" s="439"/>
      <c r="J311" s="439"/>
      <c r="K311" s="439"/>
    </row>
    <row r="312" spans="2:11" s="31" customFormat="1" ht="89.25" hidden="1" customHeight="1">
      <c r="B312" s="138" t="s">
        <v>83</v>
      </c>
      <c r="C312" s="121" t="s">
        <v>222</v>
      </c>
      <c r="D312" s="439"/>
      <c r="E312" s="439"/>
      <c r="F312" s="442"/>
      <c r="G312" s="442"/>
      <c r="H312" s="442"/>
      <c r="I312" s="439"/>
      <c r="J312" s="439"/>
      <c r="K312" s="439"/>
    </row>
    <row r="313" spans="2:11" s="31" customFormat="1" hidden="1">
      <c r="B313" s="138" t="s">
        <v>84</v>
      </c>
      <c r="C313" s="187" t="s">
        <v>32</v>
      </c>
      <c r="D313" s="439"/>
      <c r="E313" s="439"/>
      <c r="F313" s="442"/>
      <c r="G313" s="442"/>
      <c r="H313" s="442"/>
      <c r="I313" s="439"/>
      <c r="J313" s="439"/>
      <c r="K313" s="439"/>
    </row>
    <row r="314" spans="2:11" s="31" customFormat="1" ht="18" hidden="1" customHeight="1">
      <c r="B314" s="121" t="s">
        <v>19</v>
      </c>
      <c r="C314" s="137" t="s">
        <v>124</v>
      </c>
      <c r="D314" s="439"/>
      <c r="E314" s="439"/>
      <c r="F314" s="442"/>
      <c r="G314" s="442"/>
      <c r="H314" s="442"/>
      <c r="I314" s="439"/>
      <c r="J314" s="439"/>
      <c r="K314" s="439"/>
    </row>
    <row r="315" spans="2:11" s="31" customFormat="1" hidden="1">
      <c r="B315" s="437" t="s">
        <v>87</v>
      </c>
      <c r="C315" s="437"/>
      <c r="D315" s="440"/>
      <c r="E315" s="440"/>
      <c r="F315" s="443"/>
      <c r="G315" s="443"/>
      <c r="H315" s="443"/>
      <c r="I315" s="440"/>
      <c r="J315" s="440"/>
      <c r="K315" s="440"/>
    </row>
    <row r="316" spans="2:11" s="31" customFormat="1" ht="19.5" hidden="1" customHeight="1">
      <c r="B316" s="121"/>
      <c r="C316" s="121" t="s">
        <v>273</v>
      </c>
      <c r="D316" s="235"/>
      <c r="E316" s="236"/>
      <c r="F316" s="236"/>
      <c r="G316" s="236"/>
      <c r="H316" s="236"/>
      <c r="I316" s="238">
        <v>400</v>
      </c>
      <c r="J316" s="236"/>
      <c r="K316" s="238">
        <v>400</v>
      </c>
    </row>
    <row r="317" spans="2:11" s="31" customFormat="1" ht="24" hidden="1" customHeight="1">
      <c r="B317" s="121"/>
      <c r="C317" s="121"/>
      <c r="D317" s="235"/>
      <c r="E317" s="236"/>
      <c r="F317" s="236"/>
      <c r="G317" s="236"/>
      <c r="H317" s="236"/>
      <c r="I317" s="236"/>
      <c r="J317" s="236"/>
      <c r="K317" s="236"/>
    </row>
    <row r="318" spans="2:11" s="31" customFormat="1" hidden="1">
      <c r="B318" s="132" t="s">
        <v>86</v>
      </c>
      <c r="C318" s="133"/>
      <c r="D318" s="237">
        <v>0</v>
      </c>
      <c r="E318" s="237"/>
      <c r="F318" s="237">
        <f>+K318*0.2</f>
        <v>20000</v>
      </c>
      <c r="G318" s="237">
        <f>+K318*0.5</f>
        <v>50000</v>
      </c>
      <c r="H318" s="237">
        <f>+I318*0.7</f>
        <v>70000</v>
      </c>
      <c r="I318" s="237">
        <v>100000</v>
      </c>
      <c r="J318" s="237">
        <f>+K318*0.7</f>
        <v>70000</v>
      </c>
      <c r="K318" s="237">
        <v>100000</v>
      </c>
    </row>
    <row r="319" spans="2:11" hidden="1">
      <c r="B319" s="80"/>
      <c r="C319" s="80"/>
      <c r="D319" s="81"/>
      <c r="E319" s="81"/>
      <c r="F319" s="81"/>
      <c r="G319" s="81"/>
      <c r="H319" s="81"/>
      <c r="I319" s="81"/>
      <c r="J319" s="81"/>
      <c r="K319" s="81"/>
    </row>
    <row r="320" spans="2:11" s="31" customFormat="1" ht="18" hidden="1" customHeight="1">
      <c r="B320" s="185" t="s">
        <v>38</v>
      </c>
      <c r="C320" s="137" t="s">
        <v>30</v>
      </c>
      <c r="D320" s="186"/>
      <c r="E320" s="186"/>
      <c r="F320" s="186"/>
      <c r="G320" s="186"/>
      <c r="H320" s="186"/>
      <c r="I320" s="186"/>
      <c r="J320" s="186"/>
      <c r="K320" s="186"/>
    </row>
    <row r="321" spans="2:11" s="31" customFormat="1" ht="25.5" hidden="1">
      <c r="B321" s="118" t="s">
        <v>115</v>
      </c>
      <c r="C321" s="150">
        <v>104004</v>
      </c>
      <c r="D321" s="186"/>
      <c r="E321" s="186"/>
      <c r="F321" s="186"/>
      <c r="G321" s="186"/>
      <c r="H321" s="186"/>
      <c r="I321" s="186"/>
      <c r="J321" s="186"/>
      <c r="K321" s="186"/>
    </row>
    <row r="322" spans="2:11" s="31" customFormat="1" hidden="1">
      <c r="B322" s="118" t="s">
        <v>116</v>
      </c>
      <c r="C322" s="152" t="s">
        <v>45</v>
      </c>
      <c r="D322" s="186"/>
      <c r="E322" s="186"/>
      <c r="F322" s="186"/>
      <c r="G322" s="186"/>
      <c r="H322" s="186"/>
      <c r="I322" s="186"/>
      <c r="J322" s="186"/>
      <c r="K322" s="186"/>
    </row>
    <row r="323" spans="2:11" s="31" customFormat="1" hidden="1">
      <c r="B323" s="153" t="s">
        <v>80</v>
      </c>
      <c r="C323" s="211">
        <v>1165</v>
      </c>
      <c r="D323" s="444" t="s">
        <v>28</v>
      </c>
      <c r="E323" s="444"/>
      <c r="F323" s="444"/>
      <c r="G323" s="444"/>
      <c r="H323" s="444"/>
      <c r="I323" s="444"/>
      <c r="J323" s="444"/>
      <c r="K323" s="444"/>
    </row>
    <row r="324" spans="2:11" s="31" customFormat="1" ht="15" hidden="1" customHeight="1">
      <c r="B324" s="138" t="s">
        <v>81</v>
      </c>
      <c r="C324" s="211">
        <v>11009</v>
      </c>
      <c r="D324" s="438" t="s">
        <v>293</v>
      </c>
      <c r="E324" s="438" t="s">
        <v>292</v>
      </c>
      <c r="F324" s="441" t="s">
        <v>291</v>
      </c>
      <c r="G324" s="441" t="s">
        <v>290</v>
      </c>
      <c r="H324" s="441" t="s">
        <v>289</v>
      </c>
      <c r="I324" s="438" t="s">
        <v>288</v>
      </c>
      <c r="J324" s="438" t="s">
        <v>300</v>
      </c>
      <c r="K324" s="438" t="s">
        <v>287</v>
      </c>
    </row>
    <row r="325" spans="2:11" s="31" customFormat="1" ht="26.25" hidden="1" customHeight="1">
      <c r="B325" s="138" t="s">
        <v>82</v>
      </c>
      <c r="C325" s="207" t="s">
        <v>224</v>
      </c>
      <c r="D325" s="439"/>
      <c r="E325" s="439"/>
      <c r="F325" s="442"/>
      <c r="G325" s="442"/>
      <c r="H325" s="442"/>
      <c r="I325" s="439"/>
      <c r="J325" s="439"/>
      <c r="K325" s="439"/>
    </row>
    <row r="326" spans="2:11" s="31" customFormat="1" ht="39" hidden="1" customHeight="1">
      <c r="B326" s="138" t="s">
        <v>83</v>
      </c>
      <c r="C326" s="34" t="s">
        <v>225</v>
      </c>
      <c r="D326" s="439"/>
      <c r="E326" s="439"/>
      <c r="F326" s="442"/>
      <c r="G326" s="442"/>
      <c r="H326" s="442"/>
      <c r="I326" s="439"/>
      <c r="J326" s="439"/>
      <c r="K326" s="439"/>
    </row>
    <row r="327" spans="2:11" s="31" customFormat="1" hidden="1">
      <c r="B327" s="138" t="s">
        <v>84</v>
      </c>
      <c r="C327" s="187" t="s">
        <v>32</v>
      </c>
      <c r="D327" s="439"/>
      <c r="E327" s="439"/>
      <c r="F327" s="442"/>
      <c r="G327" s="442"/>
      <c r="H327" s="442"/>
      <c r="I327" s="439"/>
      <c r="J327" s="439"/>
      <c r="K327" s="439"/>
    </row>
    <row r="328" spans="2:11" s="31" customFormat="1" ht="18" hidden="1" customHeight="1">
      <c r="B328" s="121" t="s">
        <v>19</v>
      </c>
      <c r="C328" s="137" t="s">
        <v>124</v>
      </c>
      <c r="D328" s="439"/>
      <c r="E328" s="439"/>
      <c r="F328" s="442"/>
      <c r="G328" s="442"/>
      <c r="H328" s="442"/>
      <c r="I328" s="439"/>
      <c r="J328" s="439"/>
      <c r="K328" s="439"/>
    </row>
    <row r="329" spans="2:11" s="31" customFormat="1" hidden="1">
      <c r="B329" s="437" t="s">
        <v>87</v>
      </c>
      <c r="C329" s="437"/>
      <c r="D329" s="440"/>
      <c r="E329" s="440"/>
      <c r="F329" s="443"/>
      <c r="G329" s="443"/>
      <c r="H329" s="443"/>
      <c r="I329" s="440"/>
      <c r="J329" s="440"/>
      <c r="K329" s="440"/>
    </row>
    <row r="330" spans="2:11" s="31" customFormat="1" ht="19.5" hidden="1" customHeight="1">
      <c r="B330" s="121"/>
      <c r="C330" s="121" t="s">
        <v>266</v>
      </c>
      <c r="D330" s="188"/>
      <c r="E330" s="189"/>
      <c r="F330" s="189"/>
      <c r="G330" s="189"/>
      <c r="H330" s="189"/>
      <c r="I330" s="189">
        <v>1</v>
      </c>
      <c r="J330" s="189"/>
      <c r="K330" s="189">
        <v>1</v>
      </c>
    </row>
    <row r="331" spans="2:11" s="31" customFormat="1" ht="24" hidden="1" customHeight="1">
      <c r="B331" s="121"/>
      <c r="C331" s="121"/>
      <c r="D331" s="188"/>
      <c r="E331" s="189"/>
      <c r="F331" s="189"/>
      <c r="G331" s="189"/>
      <c r="H331" s="189"/>
      <c r="I331" s="189"/>
      <c r="J331" s="189"/>
      <c r="K331" s="189"/>
    </row>
    <row r="332" spans="2:11" s="31" customFormat="1" hidden="1">
      <c r="B332" s="132" t="s">
        <v>86</v>
      </c>
      <c r="C332" s="133"/>
      <c r="D332" s="134">
        <v>0</v>
      </c>
      <c r="E332" s="134"/>
      <c r="F332" s="134">
        <f>+K332*0.2</f>
        <v>400000</v>
      </c>
      <c r="G332" s="134">
        <f>+K332*0.5</f>
        <v>1000000</v>
      </c>
      <c r="H332" s="134">
        <f>+I332*0.7</f>
        <v>1400000</v>
      </c>
      <c r="I332" s="134">
        <v>2000000</v>
      </c>
      <c r="J332" s="134">
        <f>+K332*0.7</f>
        <v>1400000</v>
      </c>
      <c r="K332" s="134">
        <v>2000000</v>
      </c>
    </row>
    <row r="333" spans="2:11" hidden="1">
      <c r="B333" s="80"/>
      <c r="C333" s="80"/>
      <c r="D333" s="81"/>
      <c r="E333" s="81"/>
      <c r="F333" s="81"/>
      <c r="G333" s="81"/>
      <c r="H333" s="81"/>
      <c r="I333" s="81"/>
      <c r="J333" s="81"/>
      <c r="K333" s="81"/>
    </row>
    <row r="334" spans="2:11" s="31" customFormat="1" ht="18" hidden="1" customHeight="1">
      <c r="B334" s="185" t="s">
        <v>38</v>
      </c>
      <c r="C334" s="137" t="s">
        <v>30</v>
      </c>
      <c r="D334" s="186"/>
      <c r="E334" s="186"/>
      <c r="F334" s="186"/>
      <c r="G334" s="186"/>
      <c r="H334" s="186"/>
      <c r="I334" s="186"/>
      <c r="J334" s="186"/>
      <c r="K334" s="186"/>
    </row>
    <row r="335" spans="2:11" s="31" customFormat="1" ht="25.5" hidden="1">
      <c r="B335" s="118" t="s">
        <v>115</v>
      </c>
      <c r="C335" s="150">
        <v>104004</v>
      </c>
      <c r="D335" s="186"/>
      <c r="E335" s="186"/>
      <c r="F335" s="186"/>
      <c r="G335" s="186"/>
      <c r="H335" s="186"/>
      <c r="I335" s="186"/>
      <c r="J335" s="186"/>
      <c r="K335" s="186"/>
    </row>
    <row r="336" spans="2:11" s="31" customFormat="1" hidden="1">
      <c r="B336" s="118" t="s">
        <v>116</v>
      </c>
      <c r="C336" s="152" t="s">
        <v>45</v>
      </c>
      <c r="D336" s="186"/>
      <c r="E336" s="186"/>
      <c r="F336" s="186"/>
      <c r="G336" s="186"/>
      <c r="H336" s="186"/>
      <c r="I336" s="186"/>
      <c r="J336" s="186"/>
      <c r="K336" s="186"/>
    </row>
    <row r="337" spans="2:11" s="31" customFormat="1" hidden="1">
      <c r="B337" s="153" t="s">
        <v>80</v>
      </c>
      <c r="C337" s="211">
        <v>1165</v>
      </c>
      <c r="D337" s="444" t="s">
        <v>28</v>
      </c>
      <c r="E337" s="444"/>
      <c r="F337" s="444"/>
      <c r="G337" s="444"/>
      <c r="H337" s="444"/>
      <c r="I337" s="444"/>
      <c r="J337" s="444"/>
      <c r="K337" s="444"/>
    </row>
    <row r="338" spans="2:11" s="31" customFormat="1" ht="15" hidden="1" customHeight="1">
      <c r="B338" s="138" t="s">
        <v>81</v>
      </c>
      <c r="C338" s="211">
        <v>11010</v>
      </c>
      <c r="D338" s="438" t="s">
        <v>293</v>
      </c>
      <c r="E338" s="438" t="s">
        <v>292</v>
      </c>
      <c r="F338" s="441" t="s">
        <v>291</v>
      </c>
      <c r="G338" s="441" t="s">
        <v>290</v>
      </c>
      <c r="H338" s="441" t="s">
        <v>289</v>
      </c>
      <c r="I338" s="438" t="s">
        <v>288</v>
      </c>
      <c r="J338" s="438" t="s">
        <v>300</v>
      </c>
      <c r="K338" s="438" t="s">
        <v>287</v>
      </c>
    </row>
    <row r="339" spans="2:11" s="31" customFormat="1" ht="26.25" hidden="1" customHeight="1">
      <c r="B339" s="138" t="s">
        <v>82</v>
      </c>
      <c r="C339" s="207" t="s">
        <v>226</v>
      </c>
      <c r="D339" s="439"/>
      <c r="E339" s="439"/>
      <c r="F339" s="442"/>
      <c r="G339" s="442"/>
      <c r="H339" s="442"/>
      <c r="I339" s="439"/>
      <c r="J339" s="439"/>
      <c r="K339" s="439"/>
    </row>
    <row r="340" spans="2:11" s="31" customFormat="1" ht="39" hidden="1" customHeight="1">
      <c r="B340" s="138" t="s">
        <v>83</v>
      </c>
      <c r="C340" s="34" t="s">
        <v>227</v>
      </c>
      <c r="D340" s="439"/>
      <c r="E340" s="439"/>
      <c r="F340" s="442"/>
      <c r="G340" s="442"/>
      <c r="H340" s="442"/>
      <c r="I340" s="439"/>
      <c r="J340" s="439"/>
      <c r="K340" s="439"/>
    </row>
    <row r="341" spans="2:11" s="31" customFormat="1" hidden="1">
      <c r="B341" s="138" t="s">
        <v>84</v>
      </c>
      <c r="C341" s="187" t="s">
        <v>32</v>
      </c>
      <c r="D341" s="439"/>
      <c r="E341" s="439"/>
      <c r="F341" s="442"/>
      <c r="G341" s="442"/>
      <c r="H341" s="442"/>
      <c r="I341" s="439"/>
      <c r="J341" s="439"/>
      <c r="K341" s="439"/>
    </row>
    <row r="342" spans="2:11" s="31" customFormat="1" ht="18" hidden="1" customHeight="1">
      <c r="B342" s="121" t="s">
        <v>19</v>
      </c>
      <c r="C342" s="137" t="s">
        <v>124</v>
      </c>
      <c r="D342" s="439"/>
      <c r="E342" s="439"/>
      <c r="F342" s="442"/>
      <c r="G342" s="442"/>
      <c r="H342" s="442"/>
      <c r="I342" s="439"/>
      <c r="J342" s="439"/>
      <c r="K342" s="439"/>
    </row>
    <row r="343" spans="2:11" s="31" customFormat="1" hidden="1">
      <c r="B343" s="437" t="s">
        <v>87</v>
      </c>
      <c r="C343" s="437"/>
      <c r="D343" s="440"/>
      <c r="E343" s="440"/>
      <c r="F343" s="443"/>
      <c r="G343" s="443"/>
      <c r="H343" s="443"/>
      <c r="I343" s="440"/>
      <c r="J343" s="440"/>
      <c r="K343" s="440"/>
    </row>
    <row r="344" spans="2:11" s="31" customFormat="1" ht="19.5" hidden="1" customHeight="1">
      <c r="B344" s="121"/>
      <c r="C344" s="121" t="s">
        <v>267</v>
      </c>
      <c r="D344" s="188"/>
      <c r="E344" s="189"/>
      <c r="F344" s="189"/>
      <c r="G344" s="189"/>
      <c r="H344" s="189"/>
      <c r="I344" s="189">
        <v>10</v>
      </c>
      <c r="J344" s="189"/>
      <c r="K344" s="189">
        <v>10</v>
      </c>
    </row>
    <row r="345" spans="2:11" s="31" customFormat="1" ht="24" hidden="1" customHeight="1">
      <c r="B345" s="121"/>
      <c r="C345" s="121"/>
      <c r="D345" s="188"/>
      <c r="E345" s="189"/>
      <c r="F345" s="189"/>
      <c r="G345" s="189"/>
      <c r="H345" s="189"/>
      <c r="I345" s="189"/>
      <c r="J345" s="189"/>
      <c r="K345" s="189"/>
    </row>
    <row r="346" spans="2:11" s="31" customFormat="1" hidden="1">
      <c r="B346" s="132" t="s">
        <v>86</v>
      </c>
      <c r="C346" s="133"/>
      <c r="D346" s="134">
        <v>0</v>
      </c>
      <c r="E346" s="134"/>
      <c r="F346" s="134">
        <f>+K346*0.2</f>
        <v>400000</v>
      </c>
      <c r="G346" s="134">
        <f>+K346*0.5</f>
        <v>1000000</v>
      </c>
      <c r="H346" s="134">
        <f>+I346*0.7</f>
        <v>1400000</v>
      </c>
      <c r="I346" s="134">
        <v>2000000</v>
      </c>
      <c r="J346" s="134">
        <f>+K346*0.7</f>
        <v>1400000</v>
      </c>
      <c r="K346" s="134">
        <v>2000000</v>
      </c>
    </row>
    <row r="347" spans="2:11" s="50" customFormat="1" hidden="1">
      <c r="B347" s="93"/>
      <c r="C347" s="94"/>
      <c r="D347" s="116"/>
      <c r="E347" s="116"/>
      <c r="F347" s="116"/>
      <c r="G347" s="116"/>
      <c r="H347" s="116"/>
      <c r="I347" s="116"/>
      <c r="J347" s="116"/>
      <c r="K347" s="116"/>
    </row>
    <row r="348" spans="2:11" s="31" customFormat="1" ht="18" hidden="1" customHeight="1">
      <c r="B348" s="185" t="s">
        <v>38</v>
      </c>
      <c r="C348" s="137" t="s">
        <v>30</v>
      </c>
      <c r="D348" s="186"/>
      <c r="E348" s="186"/>
      <c r="F348" s="186"/>
      <c r="G348" s="186"/>
      <c r="H348" s="186"/>
      <c r="I348" s="186"/>
      <c r="J348" s="186"/>
      <c r="K348" s="186"/>
    </row>
    <row r="349" spans="2:11" s="31" customFormat="1" ht="25.5" hidden="1">
      <c r="B349" s="118" t="s">
        <v>115</v>
      </c>
      <c r="C349" s="150">
        <v>104004</v>
      </c>
      <c r="D349" s="186"/>
      <c r="E349" s="186"/>
      <c r="F349" s="186"/>
      <c r="G349" s="186"/>
      <c r="H349" s="186"/>
      <c r="I349" s="186"/>
      <c r="J349" s="186"/>
      <c r="K349" s="186"/>
    </row>
    <row r="350" spans="2:11" s="31" customFormat="1" hidden="1">
      <c r="B350" s="118" t="s">
        <v>116</v>
      </c>
      <c r="C350" s="152" t="s">
        <v>45</v>
      </c>
      <c r="D350" s="186"/>
      <c r="E350" s="186"/>
      <c r="F350" s="186"/>
      <c r="G350" s="186"/>
      <c r="H350" s="186"/>
      <c r="I350" s="186"/>
      <c r="J350" s="186"/>
      <c r="K350" s="186"/>
    </row>
    <row r="351" spans="2:11" s="31" customFormat="1" hidden="1">
      <c r="B351" s="153" t="s">
        <v>80</v>
      </c>
      <c r="C351" s="211">
        <v>1165</v>
      </c>
      <c r="D351" s="444" t="s">
        <v>28</v>
      </c>
      <c r="E351" s="444"/>
      <c r="F351" s="444"/>
      <c r="G351" s="444"/>
      <c r="H351" s="444"/>
      <c r="I351" s="444"/>
      <c r="J351" s="444"/>
      <c r="K351" s="444"/>
    </row>
    <row r="352" spans="2:11" s="31" customFormat="1" ht="15" hidden="1" customHeight="1">
      <c r="B352" s="138" t="s">
        <v>81</v>
      </c>
      <c r="C352" s="211">
        <v>11011</v>
      </c>
      <c r="D352" s="438" t="s">
        <v>293</v>
      </c>
      <c r="E352" s="438" t="s">
        <v>292</v>
      </c>
      <c r="F352" s="441" t="s">
        <v>291</v>
      </c>
      <c r="G352" s="441" t="s">
        <v>290</v>
      </c>
      <c r="H352" s="441" t="s">
        <v>289</v>
      </c>
      <c r="I352" s="438" t="s">
        <v>288</v>
      </c>
      <c r="J352" s="438" t="s">
        <v>300</v>
      </c>
      <c r="K352" s="438" t="s">
        <v>287</v>
      </c>
    </row>
    <row r="353" spans="2:11" s="31" customFormat="1" ht="26.25" hidden="1" customHeight="1">
      <c r="B353" s="138" t="s">
        <v>82</v>
      </c>
      <c r="C353" s="207" t="s">
        <v>228</v>
      </c>
      <c r="D353" s="439"/>
      <c r="E353" s="439"/>
      <c r="F353" s="442"/>
      <c r="G353" s="442"/>
      <c r="H353" s="442"/>
      <c r="I353" s="439"/>
      <c r="J353" s="439"/>
      <c r="K353" s="439"/>
    </row>
    <row r="354" spans="2:11" s="31" customFormat="1" ht="39" hidden="1" customHeight="1">
      <c r="B354" s="138" t="s">
        <v>83</v>
      </c>
      <c r="C354" s="34" t="s">
        <v>229</v>
      </c>
      <c r="D354" s="439"/>
      <c r="E354" s="439"/>
      <c r="F354" s="442"/>
      <c r="G354" s="442"/>
      <c r="H354" s="442"/>
      <c r="I354" s="439"/>
      <c r="J354" s="439"/>
      <c r="K354" s="439"/>
    </row>
    <row r="355" spans="2:11" s="31" customFormat="1" hidden="1">
      <c r="B355" s="138" t="s">
        <v>84</v>
      </c>
      <c r="C355" s="187" t="s">
        <v>32</v>
      </c>
      <c r="D355" s="439"/>
      <c r="E355" s="439"/>
      <c r="F355" s="442"/>
      <c r="G355" s="442"/>
      <c r="H355" s="442"/>
      <c r="I355" s="439"/>
      <c r="J355" s="439"/>
      <c r="K355" s="439"/>
    </row>
    <row r="356" spans="2:11" s="31" customFormat="1" ht="18" hidden="1" customHeight="1">
      <c r="B356" s="121" t="s">
        <v>19</v>
      </c>
      <c r="C356" s="137" t="s">
        <v>124</v>
      </c>
      <c r="D356" s="439"/>
      <c r="E356" s="439"/>
      <c r="F356" s="442"/>
      <c r="G356" s="442"/>
      <c r="H356" s="442"/>
      <c r="I356" s="439"/>
      <c r="J356" s="439"/>
      <c r="K356" s="439"/>
    </row>
    <row r="357" spans="2:11" s="31" customFormat="1" hidden="1">
      <c r="B357" s="437" t="s">
        <v>87</v>
      </c>
      <c r="C357" s="437"/>
      <c r="D357" s="440"/>
      <c r="E357" s="440"/>
      <c r="F357" s="443"/>
      <c r="G357" s="443"/>
      <c r="H357" s="443"/>
      <c r="I357" s="440"/>
      <c r="J357" s="440"/>
      <c r="K357" s="440"/>
    </row>
    <row r="358" spans="2:11" s="31" customFormat="1" ht="19.5" hidden="1" customHeight="1">
      <c r="B358" s="121"/>
      <c r="C358" s="121" t="s">
        <v>268</v>
      </c>
      <c r="D358" s="188"/>
      <c r="E358" s="189"/>
      <c r="F358" s="189"/>
      <c r="G358" s="189"/>
      <c r="H358" s="189"/>
      <c r="I358" s="189">
        <v>1</v>
      </c>
      <c r="J358" s="189"/>
      <c r="K358" s="189">
        <v>1</v>
      </c>
    </row>
    <row r="359" spans="2:11" s="31" customFormat="1" ht="24" hidden="1" customHeight="1">
      <c r="B359" s="121"/>
      <c r="C359" s="121"/>
      <c r="D359" s="188"/>
      <c r="E359" s="189"/>
      <c r="F359" s="189"/>
      <c r="G359" s="189"/>
      <c r="H359" s="189"/>
      <c r="I359" s="189"/>
      <c r="J359" s="189"/>
      <c r="K359" s="189"/>
    </row>
    <row r="360" spans="2:11" s="31" customFormat="1" hidden="1">
      <c r="B360" s="132" t="s">
        <v>86</v>
      </c>
      <c r="C360" s="133"/>
      <c r="D360" s="134">
        <v>0</v>
      </c>
      <c r="E360" s="134">
        <v>0</v>
      </c>
      <c r="F360" s="134">
        <v>0</v>
      </c>
      <c r="G360" s="134">
        <f>+K360*0.5</f>
        <v>250000</v>
      </c>
      <c r="H360" s="134">
        <f>+I360*0.7</f>
        <v>350000</v>
      </c>
      <c r="I360" s="134">
        <v>500000</v>
      </c>
      <c r="J360" s="134">
        <f>+K360*0.7</f>
        <v>350000</v>
      </c>
      <c r="K360" s="134">
        <v>500000</v>
      </c>
    </row>
    <row r="361" spans="2:11" hidden="1">
      <c r="B361" s="80"/>
      <c r="C361" s="80"/>
      <c r="D361" s="81"/>
      <c r="E361" s="81"/>
      <c r="F361" s="81"/>
      <c r="G361" s="81"/>
      <c r="H361" s="81"/>
      <c r="I361" s="81"/>
      <c r="J361" s="81"/>
      <c r="K361" s="81"/>
    </row>
    <row r="362" spans="2:11" s="31" customFormat="1" ht="18" hidden="1" customHeight="1">
      <c r="B362" s="185" t="s">
        <v>38</v>
      </c>
      <c r="C362" s="137" t="s">
        <v>30</v>
      </c>
      <c r="D362" s="186"/>
      <c r="E362" s="186"/>
      <c r="F362" s="186"/>
      <c r="G362" s="186"/>
      <c r="H362" s="186"/>
      <c r="I362" s="186"/>
      <c r="J362" s="186"/>
      <c r="K362" s="186"/>
    </row>
    <row r="363" spans="2:11" s="31" customFormat="1" ht="25.5" hidden="1">
      <c r="B363" s="118" t="s">
        <v>115</v>
      </c>
      <c r="C363" s="150">
        <v>104004</v>
      </c>
      <c r="D363" s="186"/>
      <c r="E363" s="186"/>
      <c r="F363" s="186"/>
      <c r="G363" s="186"/>
      <c r="H363" s="186"/>
      <c r="I363" s="186"/>
      <c r="J363" s="186"/>
      <c r="K363" s="186"/>
    </row>
    <row r="364" spans="2:11" s="31" customFormat="1" hidden="1">
      <c r="B364" s="118" t="s">
        <v>116</v>
      </c>
      <c r="C364" s="152" t="s">
        <v>45</v>
      </c>
      <c r="D364" s="186"/>
      <c r="E364" s="186"/>
      <c r="F364" s="186"/>
      <c r="G364" s="186"/>
      <c r="H364" s="186"/>
      <c r="I364" s="186"/>
      <c r="J364" s="186"/>
      <c r="K364" s="186"/>
    </row>
    <row r="365" spans="2:11" s="31" customFormat="1" hidden="1">
      <c r="B365" s="153" t="s">
        <v>80</v>
      </c>
      <c r="C365" s="211">
        <v>1165</v>
      </c>
      <c r="D365" s="444" t="s">
        <v>28</v>
      </c>
      <c r="E365" s="444"/>
      <c r="F365" s="444"/>
      <c r="G365" s="444"/>
      <c r="H365" s="444"/>
      <c r="I365" s="444"/>
      <c r="J365" s="444"/>
      <c r="K365" s="444"/>
    </row>
    <row r="366" spans="2:11" s="31" customFormat="1" ht="15" hidden="1" customHeight="1">
      <c r="B366" s="138" t="s">
        <v>81</v>
      </c>
      <c r="C366" s="211">
        <v>11012</v>
      </c>
      <c r="D366" s="438" t="s">
        <v>293</v>
      </c>
      <c r="E366" s="438" t="s">
        <v>292</v>
      </c>
      <c r="F366" s="441" t="s">
        <v>291</v>
      </c>
      <c r="G366" s="441" t="s">
        <v>290</v>
      </c>
      <c r="H366" s="441" t="s">
        <v>289</v>
      </c>
      <c r="I366" s="438" t="s">
        <v>288</v>
      </c>
      <c r="J366" s="438" t="s">
        <v>300</v>
      </c>
      <c r="K366" s="438" t="s">
        <v>287</v>
      </c>
    </row>
    <row r="367" spans="2:11" s="31" customFormat="1" ht="26.25" hidden="1" customHeight="1">
      <c r="B367" s="138" t="s">
        <v>82</v>
      </c>
      <c r="C367" s="207" t="s">
        <v>230</v>
      </c>
      <c r="D367" s="439"/>
      <c r="E367" s="439"/>
      <c r="F367" s="442"/>
      <c r="G367" s="442"/>
      <c r="H367" s="442"/>
      <c r="I367" s="439"/>
      <c r="J367" s="439"/>
      <c r="K367" s="439"/>
    </row>
    <row r="368" spans="2:11" s="31" customFormat="1" ht="183" hidden="1" customHeight="1">
      <c r="B368" s="138" t="s">
        <v>83</v>
      </c>
      <c r="C368" s="34" t="s">
        <v>279</v>
      </c>
      <c r="D368" s="439"/>
      <c r="E368" s="439"/>
      <c r="F368" s="442"/>
      <c r="G368" s="442"/>
      <c r="H368" s="442"/>
      <c r="I368" s="439"/>
      <c r="J368" s="439"/>
      <c r="K368" s="439"/>
    </row>
    <row r="369" spans="2:11" s="31" customFormat="1" hidden="1">
      <c r="B369" s="138" t="s">
        <v>84</v>
      </c>
      <c r="C369" s="187" t="s">
        <v>32</v>
      </c>
      <c r="D369" s="439"/>
      <c r="E369" s="439"/>
      <c r="F369" s="442"/>
      <c r="G369" s="442"/>
      <c r="H369" s="442"/>
      <c r="I369" s="439"/>
      <c r="J369" s="439"/>
      <c r="K369" s="439"/>
    </row>
    <row r="370" spans="2:11" s="31" customFormat="1" ht="18" hidden="1" customHeight="1">
      <c r="B370" s="121" t="s">
        <v>19</v>
      </c>
      <c r="C370" s="137" t="s">
        <v>124</v>
      </c>
      <c r="D370" s="439"/>
      <c r="E370" s="439"/>
      <c r="F370" s="442"/>
      <c r="G370" s="442"/>
      <c r="H370" s="442"/>
      <c r="I370" s="439"/>
      <c r="J370" s="439"/>
      <c r="K370" s="439"/>
    </row>
    <row r="371" spans="2:11" s="31" customFormat="1" hidden="1">
      <c r="B371" s="437" t="s">
        <v>87</v>
      </c>
      <c r="C371" s="437"/>
      <c r="D371" s="440"/>
      <c r="E371" s="440"/>
      <c r="F371" s="443"/>
      <c r="G371" s="443"/>
      <c r="H371" s="443"/>
      <c r="I371" s="440"/>
      <c r="J371" s="440"/>
      <c r="K371" s="440"/>
    </row>
    <row r="372" spans="2:11" s="31" customFormat="1" ht="19.5" hidden="1" customHeight="1">
      <c r="B372" s="121"/>
      <c r="C372" s="121" t="s">
        <v>269</v>
      </c>
      <c r="D372" s="188"/>
      <c r="E372" s="189"/>
      <c r="F372" s="189"/>
      <c r="G372" s="189">
        <v>2</v>
      </c>
      <c r="H372" s="189">
        <v>3</v>
      </c>
      <c r="I372" s="189">
        <v>5</v>
      </c>
      <c r="J372" s="189">
        <v>3</v>
      </c>
      <c r="K372" s="189">
        <v>5</v>
      </c>
    </row>
    <row r="373" spans="2:11" s="31" customFormat="1" ht="24" hidden="1" customHeight="1">
      <c r="B373" s="121"/>
      <c r="C373" s="121"/>
      <c r="D373" s="188"/>
      <c r="E373" s="189"/>
      <c r="F373" s="189"/>
      <c r="G373" s="189"/>
      <c r="H373" s="189"/>
      <c r="I373" s="189"/>
      <c r="J373" s="189"/>
      <c r="K373" s="189"/>
    </row>
    <row r="374" spans="2:11" s="31" customFormat="1" hidden="1">
      <c r="B374" s="132" t="s">
        <v>86</v>
      </c>
      <c r="C374" s="133"/>
      <c r="D374" s="134">
        <v>0</v>
      </c>
      <c r="E374" s="134">
        <v>0</v>
      </c>
      <c r="F374" s="134">
        <v>0</v>
      </c>
      <c r="G374" s="134">
        <f>+K374*0.5</f>
        <v>500000</v>
      </c>
      <c r="H374" s="134">
        <f>+I374*0.7</f>
        <v>700000</v>
      </c>
      <c r="I374" s="134">
        <v>1000000</v>
      </c>
      <c r="J374" s="134">
        <f>+K374*0.7</f>
        <v>700000</v>
      </c>
      <c r="K374" s="134">
        <v>1000000</v>
      </c>
    </row>
    <row r="375" spans="2:11" hidden="1">
      <c r="B375" s="80"/>
      <c r="C375" s="80"/>
      <c r="D375" s="81"/>
      <c r="E375" s="81"/>
      <c r="F375" s="81"/>
      <c r="G375" s="81"/>
      <c r="H375" s="81"/>
      <c r="I375" s="81"/>
      <c r="J375" s="81"/>
      <c r="K375" s="81"/>
    </row>
    <row r="376" spans="2:11" s="31" customFormat="1" ht="18" hidden="1" customHeight="1">
      <c r="B376" s="185" t="s">
        <v>38</v>
      </c>
      <c r="C376" s="137" t="s">
        <v>30</v>
      </c>
      <c r="D376" s="186"/>
      <c r="E376" s="186"/>
      <c r="F376" s="186"/>
      <c r="G376" s="186"/>
      <c r="H376" s="186"/>
      <c r="I376" s="186"/>
      <c r="J376" s="186"/>
      <c r="K376" s="186"/>
    </row>
    <row r="377" spans="2:11" s="31" customFormat="1" ht="25.5" hidden="1">
      <c r="B377" s="118" t="s">
        <v>115</v>
      </c>
      <c r="C377" s="150">
        <v>104004</v>
      </c>
      <c r="D377" s="186"/>
      <c r="E377" s="186"/>
      <c r="F377" s="186"/>
      <c r="G377" s="186"/>
      <c r="H377" s="186"/>
      <c r="I377" s="186"/>
      <c r="J377" s="186"/>
      <c r="K377" s="186"/>
    </row>
    <row r="378" spans="2:11" s="31" customFormat="1" hidden="1">
      <c r="B378" s="118" t="s">
        <v>116</v>
      </c>
      <c r="C378" s="152" t="s">
        <v>45</v>
      </c>
      <c r="D378" s="186"/>
      <c r="E378" s="186"/>
      <c r="F378" s="186"/>
      <c r="G378" s="186"/>
      <c r="H378" s="186"/>
      <c r="I378" s="186"/>
      <c r="J378" s="186"/>
      <c r="K378" s="186"/>
    </row>
    <row r="379" spans="2:11" s="31" customFormat="1" hidden="1">
      <c r="B379" s="153" t="s">
        <v>80</v>
      </c>
      <c r="C379" s="211">
        <v>1165</v>
      </c>
      <c r="D379" s="444" t="s">
        <v>28</v>
      </c>
      <c r="E379" s="444"/>
      <c r="F379" s="444"/>
      <c r="G379" s="444"/>
      <c r="H379" s="444"/>
      <c r="I379" s="444"/>
      <c r="J379" s="444"/>
      <c r="K379" s="444"/>
    </row>
    <row r="380" spans="2:11" s="31" customFormat="1" ht="15" hidden="1" customHeight="1">
      <c r="B380" s="138" t="s">
        <v>81</v>
      </c>
      <c r="C380" s="211">
        <v>32001</v>
      </c>
      <c r="D380" s="438" t="s">
        <v>293</v>
      </c>
      <c r="E380" s="438" t="s">
        <v>292</v>
      </c>
      <c r="F380" s="441" t="s">
        <v>291</v>
      </c>
      <c r="G380" s="441" t="s">
        <v>290</v>
      </c>
      <c r="H380" s="441" t="s">
        <v>289</v>
      </c>
      <c r="I380" s="438" t="s">
        <v>288</v>
      </c>
      <c r="J380" s="438" t="s">
        <v>300</v>
      </c>
      <c r="K380" s="438" t="s">
        <v>287</v>
      </c>
    </row>
    <row r="381" spans="2:11" s="31" customFormat="1" ht="26.25" hidden="1" customHeight="1">
      <c r="B381" s="138" t="s">
        <v>82</v>
      </c>
      <c r="C381" s="207" t="s">
        <v>221</v>
      </c>
      <c r="D381" s="439"/>
      <c r="E381" s="439"/>
      <c r="F381" s="442"/>
      <c r="G381" s="442"/>
      <c r="H381" s="442"/>
      <c r="I381" s="439"/>
      <c r="J381" s="439"/>
      <c r="K381" s="439"/>
    </row>
    <row r="382" spans="2:11" s="31" customFormat="1" ht="89.25" hidden="1" customHeight="1">
      <c r="B382" s="138" t="s">
        <v>83</v>
      </c>
      <c r="C382" s="34" t="s">
        <v>222</v>
      </c>
      <c r="D382" s="439"/>
      <c r="E382" s="439"/>
      <c r="F382" s="442"/>
      <c r="G382" s="442"/>
      <c r="H382" s="442"/>
      <c r="I382" s="439"/>
      <c r="J382" s="439"/>
      <c r="K382" s="439"/>
    </row>
    <row r="383" spans="2:11" s="31" customFormat="1" ht="25.5" hidden="1">
      <c r="B383" s="138" t="s">
        <v>84</v>
      </c>
      <c r="C383" s="11" t="s">
        <v>121</v>
      </c>
      <c r="D383" s="439"/>
      <c r="E383" s="439"/>
      <c r="F383" s="442"/>
      <c r="G383" s="442"/>
      <c r="H383" s="442"/>
      <c r="I383" s="439"/>
      <c r="J383" s="439"/>
      <c r="K383" s="439"/>
    </row>
    <row r="384" spans="2:11" s="31" customFormat="1" ht="18" hidden="1" customHeight="1">
      <c r="B384" s="121" t="s">
        <v>19</v>
      </c>
      <c r="C384" s="137"/>
      <c r="D384" s="439"/>
      <c r="E384" s="439"/>
      <c r="F384" s="442"/>
      <c r="G384" s="442"/>
      <c r="H384" s="442"/>
      <c r="I384" s="439"/>
      <c r="J384" s="439"/>
      <c r="K384" s="439"/>
    </row>
    <row r="385" spans="2:11" s="31" customFormat="1" hidden="1">
      <c r="B385" s="437" t="s">
        <v>87</v>
      </c>
      <c r="C385" s="437"/>
      <c r="D385" s="440"/>
      <c r="E385" s="440"/>
      <c r="F385" s="443"/>
      <c r="G385" s="443"/>
      <c r="H385" s="443"/>
      <c r="I385" s="440"/>
      <c r="J385" s="440"/>
      <c r="K385" s="440"/>
    </row>
    <row r="386" spans="2:11" s="31" customFormat="1" ht="19.5" hidden="1" customHeight="1">
      <c r="B386" s="121"/>
      <c r="C386" s="121" t="s">
        <v>262</v>
      </c>
      <c r="D386" s="188"/>
      <c r="E386" s="189"/>
      <c r="F386" s="189"/>
      <c r="G386" s="189"/>
      <c r="H386" s="189"/>
      <c r="I386" s="190">
        <v>100</v>
      </c>
      <c r="J386" s="189"/>
      <c r="K386" s="190">
        <v>100</v>
      </c>
    </row>
    <row r="387" spans="2:11" s="31" customFormat="1" ht="15.75" hidden="1" customHeight="1">
      <c r="B387" s="121"/>
      <c r="C387" s="121"/>
      <c r="D387" s="188"/>
      <c r="E387" s="189"/>
      <c r="F387" s="189"/>
      <c r="G387" s="189"/>
      <c r="H387" s="189"/>
      <c r="I387" s="189"/>
      <c r="J387" s="189"/>
      <c r="K387" s="189"/>
    </row>
    <row r="388" spans="2:11" s="31" customFormat="1" hidden="1">
      <c r="B388" s="132" t="s">
        <v>86</v>
      </c>
      <c r="C388" s="133"/>
      <c r="D388" s="134">
        <v>0</v>
      </c>
      <c r="E388" s="134"/>
      <c r="F388" s="134">
        <f>+K388*0.2</f>
        <v>2000000</v>
      </c>
      <c r="G388" s="134">
        <f>+K388*0.5</f>
        <v>5000000</v>
      </c>
      <c r="H388" s="134">
        <f>+I388*0.7</f>
        <v>7000000</v>
      </c>
      <c r="I388" s="134">
        <v>10000000</v>
      </c>
      <c r="J388" s="134">
        <f>+K388*0.7</f>
        <v>7000000</v>
      </c>
      <c r="K388" s="134">
        <v>10000000</v>
      </c>
    </row>
    <row r="389" spans="2:11">
      <c r="B389" s="80"/>
      <c r="C389" s="80"/>
      <c r="D389" s="81"/>
      <c r="E389" s="81"/>
      <c r="F389" s="81"/>
      <c r="G389" s="81"/>
      <c r="H389" s="81"/>
      <c r="I389" s="81"/>
      <c r="J389" s="81"/>
      <c r="K389" s="81"/>
    </row>
    <row r="390" spans="2:11">
      <c r="B390" s="140" t="s">
        <v>25</v>
      </c>
      <c r="C390" s="140" t="s">
        <v>26</v>
      </c>
      <c r="D390" s="179"/>
      <c r="E390" s="68"/>
      <c r="F390" s="68"/>
      <c r="G390" s="68"/>
      <c r="H390" s="68"/>
      <c r="I390" s="68"/>
      <c r="J390" s="68"/>
      <c r="K390" s="68"/>
    </row>
    <row r="391" spans="2:11">
      <c r="B391" s="112">
        <v>1190</v>
      </c>
      <c r="C391" s="11" t="s">
        <v>98</v>
      </c>
      <c r="D391" s="109"/>
      <c r="E391" s="180"/>
      <c r="F391" s="180"/>
      <c r="G391" s="180"/>
      <c r="H391" s="180"/>
      <c r="I391" s="180"/>
      <c r="J391" s="180"/>
      <c r="K391" s="180"/>
    </row>
    <row r="392" spans="2:11">
      <c r="B392" s="80"/>
      <c r="C392" s="80"/>
      <c r="D392" s="81"/>
      <c r="E392" s="81"/>
      <c r="F392" s="81"/>
      <c r="G392" s="81"/>
      <c r="H392" s="81"/>
      <c r="I392" s="81"/>
      <c r="J392" s="81"/>
      <c r="K392" s="81"/>
    </row>
    <row r="393" spans="2:11">
      <c r="B393" s="70" t="s">
        <v>27</v>
      </c>
      <c r="C393" s="69"/>
      <c r="D393" s="68"/>
      <c r="E393" s="68"/>
      <c r="F393" s="68"/>
      <c r="G393" s="68"/>
      <c r="H393" s="68"/>
      <c r="I393" s="68"/>
      <c r="J393" s="68"/>
      <c r="K393" s="68"/>
    </row>
    <row r="394" spans="2:11">
      <c r="B394" s="80"/>
      <c r="C394" s="80"/>
      <c r="D394" s="81"/>
      <c r="E394" s="81"/>
      <c r="F394" s="81"/>
      <c r="G394" s="81"/>
      <c r="H394" s="81"/>
      <c r="I394" s="81"/>
      <c r="J394" s="81"/>
      <c r="K394" s="81"/>
    </row>
    <row r="395" spans="2:11">
      <c r="B395" s="82" t="s">
        <v>38</v>
      </c>
      <c r="C395" s="71" t="s">
        <v>30</v>
      </c>
      <c r="D395" s="81"/>
      <c r="E395" s="81"/>
      <c r="F395" s="81"/>
      <c r="G395" s="81"/>
      <c r="H395" s="81"/>
      <c r="I395" s="81"/>
      <c r="J395" s="81"/>
      <c r="K395" s="81"/>
    </row>
    <row r="396" spans="2:11" ht="25.5">
      <c r="B396" s="37" t="s">
        <v>115</v>
      </c>
      <c r="C396" s="73">
        <v>104004</v>
      </c>
      <c r="D396" s="81"/>
      <c r="E396" s="81"/>
      <c r="F396" s="81"/>
      <c r="G396" s="81"/>
      <c r="H396" s="81"/>
      <c r="I396" s="81"/>
      <c r="J396" s="81"/>
      <c r="K396" s="81"/>
    </row>
    <row r="397" spans="2:11">
      <c r="B397" s="37" t="s">
        <v>116</v>
      </c>
      <c r="C397" s="191" t="s">
        <v>45</v>
      </c>
      <c r="D397" s="81"/>
      <c r="E397" s="81"/>
      <c r="F397" s="81"/>
      <c r="G397" s="81"/>
      <c r="H397" s="81"/>
      <c r="I397" s="81"/>
      <c r="J397" s="81"/>
      <c r="K397" s="81"/>
    </row>
    <row r="398" spans="2:11">
      <c r="B398" s="83" t="s">
        <v>80</v>
      </c>
      <c r="C398" s="112">
        <v>1190</v>
      </c>
      <c r="D398" s="444" t="s">
        <v>28</v>
      </c>
      <c r="E398" s="444"/>
      <c r="F398" s="444"/>
      <c r="G398" s="444"/>
      <c r="H398" s="444"/>
      <c r="I398" s="444"/>
      <c r="J398" s="444"/>
      <c r="K398" s="444"/>
    </row>
    <row r="399" spans="2:11" ht="15" customHeight="1">
      <c r="B399" s="74" t="s">
        <v>81</v>
      </c>
      <c r="C399" s="112">
        <v>11001</v>
      </c>
      <c r="D399" s="438" t="s">
        <v>293</v>
      </c>
      <c r="E399" s="438" t="s">
        <v>292</v>
      </c>
      <c r="F399" s="441" t="s">
        <v>291</v>
      </c>
      <c r="G399" s="441" t="s">
        <v>290</v>
      </c>
      <c r="H399" s="441" t="s">
        <v>289</v>
      </c>
      <c r="I399" s="438" t="s">
        <v>288</v>
      </c>
      <c r="J399" s="438" t="s">
        <v>300</v>
      </c>
      <c r="K399" s="438" t="s">
        <v>287</v>
      </c>
    </row>
    <row r="400" spans="2:11" ht="54.75" customHeight="1">
      <c r="B400" s="74" t="s">
        <v>82</v>
      </c>
      <c r="C400" s="147" t="s">
        <v>99</v>
      </c>
      <c r="D400" s="439"/>
      <c r="E400" s="439"/>
      <c r="F400" s="442"/>
      <c r="G400" s="442"/>
      <c r="H400" s="442"/>
      <c r="I400" s="439"/>
      <c r="J400" s="439"/>
      <c r="K400" s="439"/>
    </row>
    <row r="401" spans="2:11" ht="40.5" customHeight="1">
      <c r="B401" s="74" t="s">
        <v>83</v>
      </c>
      <c r="C401" s="73" t="s">
        <v>100</v>
      </c>
      <c r="D401" s="439"/>
      <c r="E401" s="439"/>
      <c r="F401" s="442"/>
      <c r="G401" s="442"/>
      <c r="H401" s="442"/>
      <c r="I401" s="439"/>
      <c r="J401" s="439"/>
      <c r="K401" s="439"/>
    </row>
    <row r="402" spans="2:11">
      <c r="B402" s="74" t="s">
        <v>84</v>
      </c>
      <c r="C402" s="67" t="s">
        <v>46</v>
      </c>
      <c r="D402" s="439"/>
      <c r="E402" s="439"/>
      <c r="F402" s="442"/>
      <c r="G402" s="442"/>
      <c r="H402" s="442"/>
      <c r="I402" s="439"/>
      <c r="J402" s="439"/>
      <c r="K402" s="439"/>
    </row>
    <row r="403" spans="2:11" ht="17.25" customHeight="1">
      <c r="B403" s="11" t="s">
        <v>19</v>
      </c>
      <c r="C403" s="191" t="s">
        <v>101</v>
      </c>
      <c r="D403" s="439"/>
      <c r="E403" s="439"/>
      <c r="F403" s="442"/>
      <c r="G403" s="442"/>
      <c r="H403" s="442"/>
      <c r="I403" s="439"/>
      <c r="J403" s="439"/>
      <c r="K403" s="439"/>
    </row>
    <row r="404" spans="2:11">
      <c r="B404" s="449" t="s">
        <v>87</v>
      </c>
      <c r="C404" s="449"/>
      <c r="D404" s="440"/>
      <c r="E404" s="440"/>
      <c r="F404" s="443"/>
      <c r="G404" s="443"/>
      <c r="H404" s="443"/>
      <c r="I404" s="440"/>
      <c r="J404" s="440"/>
      <c r="K404" s="440"/>
    </row>
    <row r="405" spans="2:11">
      <c r="B405" s="47" t="s">
        <v>31</v>
      </c>
      <c r="C405" s="75"/>
      <c r="D405" s="192"/>
      <c r="E405" s="76"/>
      <c r="F405" s="76"/>
      <c r="G405" s="76"/>
      <c r="H405" s="76"/>
      <c r="I405" s="76"/>
      <c r="J405" s="76"/>
      <c r="K405" s="76"/>
    </row>
    <row r="406" spans="2:11">
      <c r="B406" s="77" t="s">
        <v>86</v>
      </c>
      <c r="C406" s="78"/>
      <c r="D406" s="76">
        <v>133909.51</v>
      </c>
      <c r="E406" s="76">
        <v>123158.9</v>
      </c>
      <c r="F406" s="76">
        <f>+K406*0.2</f>
        <v>29778.240000000005</v>
      </c>
      <c r="G406" s="76">
        <f>+I406*0.45</f>
        <v>65345.984999999993</v>
      </c>
      <c r="H406" s="76">
        <f>+I406*0.7</f>
        <v>101649.30999999998</v>
      </c>
      <c r="I406" s="192">
        <v>145213.29999999999</v>
      </c>
      <c r="J406" s="192">
        <v>147741.9</v>
      </c>
      <c r="K406" s="192">
        <v>148891.20000000001</v>
      </c>
    </row>
    <row r="407" spans="2:11">
      <c r="B407" s="80"/>
      <c r="C407" s="80"/>
      <c r="D407" s="81"/>
      <c r="E407" s="81"/>
      <c r="F407" s="81"/>
      <c r="G407" s="81"/>
      <c r="H407" s="81"/>
      <c r="I407" s="81"/>
      <c r="J407" s="81"/>
      <c r="K407" s="81"/>
    </row>
    <row r="408" spans="2:11">
      <c r="B408" s="96" t="s">
        <v>102</v>
      </c>
      <c r="C408" s="193"/>
      <c r="D408" s="194"/>
      <c r="E408" s="194"/>
      <c r="F408" s="194"/>
      <c r="G408" s="194"/>
      <c r="H408" s="194"/>
      <c r="I408" s="194"/>
      <c r="J408" s="194"/>
      <c r="K408" s="194"/>
    </row>
    <row r="409" spans="2:11">
      <c r="B409" s="95"/>
      <c r="C409" s="193"/>
      <c r="D409" s="194"/>
      <c r="E409" s="194"/>
      <c r="F409" s="194"/>
      <c r="G409" s="194"/>
      <c r="H409" s="194"/>
      <c r="I409" s="194"/>
      <c r="J409" s="194"/>
      <c r="K409" s="194"/>
    </row>
    <row r="410" spans="2:11">
      <c r="B410" s="37" t="s">
        <v>103</v>
      </c>
      <c r="C410" s="104" t="s">
        <v>30</v>
      </c>
      <c r="D410" s="194"/>
      <c r="E410" s="194"/>
      <c r="F410" s="194"/>
      <c r="G410" s="194"/>
      <c r="H410" s="194"/>
      <c r="I410" s="194"/>
      <c r="J410" s="194"/>
      <c r="K410" s="194"/>
    </row>
    <row r="411" spans="2:11" ht="25.5">
      <c r="B411" s="37" t="s">
        <v>115</v>
      </c>
      <c r="C411" s="136">
        <v>104004</v>
      </c>
      <c r="D411" s="194"/>
      <c r="E411" s="194"/>
      <c r="F411" s="194"/>
      <c r="G411" s="194"/>
      <c r="H411" s="194"/>
      <c r="I411" s="194"/>
      <c r="J411" s="194"/>
      <c r="K411" s="194"/>
    </row>
    <row r="412" spans="2:11">
      <c r="B412" s="37" t="s">
        <v>116</v>
      </c>
      <c r="C412" s="252" t="s">
        <v>45</v>
      </c>
      <c r="D412" s="194"/>
      <c r="E412" s="194"/>
      <c r="F412" s="194"/>
      <c r="G412" s="194"/>
      <c r="H412" s="194"/>
      <c r="I412" s="194"/>
      <c r="J412" s="194"/>
      <c r="K412" s="194"/>
    </row>
    <row r="413" spans="2:11">
      <c r="B413" s="37" t="s">
        <v>104</v>
      </c>
      <c r="C413" s="112">
        <v>1190</v>
      </c>
      <c r="D413" s="444" t="s">
        <v>28</v>
      </c>
      <c r="E413" s="444"/>
      <c r="F413" s="444"/>
      <c r="G413" s="444"/>
      <c r="H413" s="444"/>
      <c r="I413" s="444"/>
      <c r="J413" s="444"/>
      <c r="K413" s="444"/>
    </row>
    <row r="414" spans="2:11" ht="18" customHeight="1">
      <c r="B414" s="37" t="s">
        <v>105</v>
      </c>
      <c r="C414" s="112">
        <v>11002</v>
      </c>
      <c r="D414" s="438" t="s">
        <v>293</v>
      </c>
      <c r="E414" s="438" t="s">
        <v>292</v>
      </c>
      <c r="F414" s="441" t="s">
        <v>291</v>
      </c>
      <c r="G414" s="441" t="s">
        <v>290</v>
      </c>
      <c r="H414" s="441" t="s">
        <v>289</v>
      </c>
      <c r="I414" s="438" t="s">
        <v>288</v>
      </c>
      <c r="J414" s="438" t="s">
        <v>300</v>
      </c>
      <c r="K414" s="438" t="s">
        <v>287</v>
      </c>
    </row>
    <row r="415" spans="2:11" ht="16.5" customHeight="1">
      <c r="B415" s="89" t="s">
        <v>106</v>
      </c>
      <c r="C415" s="147" t="s">
        <v>72</v>
      </c>
      <c r="D415" s="439"/>
      <c r="E415" s="439"/>
      <c r="F415" s="442"/>
      <c r="G415" s="442"/>
      <c r="H415" s="442"/>
      <c r="I415" s="439"/>
      <c r="J415" s="439"/>
      <c r="K415" s="439"/>
    </row>
    <row r="416" spans="2:11" ht="71.25" customHeight="1">
      <c r="B416" s="89" t="s">
        <v>107</v>
      </c>
      <c r="C416" s="147" t="s">
        <v>108</v>
      </c>
      <c r="D416" s="439"/>
      <c r="E416" s="439"/>
      <c r="F416" s="442"/>
      <c r="G416" s="442"/>
      <c r="H416" s="442"/>
      <c r="I416" s="439"/>
      <c r="J416" s="439"/>
      <c r="K416" s="439"/>
    </row>
    <row r="417" spans="2:11">
      <c r="B417" s="89" t="s">
        <v>109</v>
      </c>
      <c r="C417" s="111" t="s">
        <v>32</v>
      </c>
      <c r="D417" s="439"/>
      <c r="E417" s="439"/>
      <c r="F417" s="442"/>
      <c r="G417" s="442"/>
      <c r="H417" s="442"/>
      <c r="I417" s="439"/>
      <c r="J417" s="439"/>
      <c r="K417" s="439"/>
    </row>
    <row r="418" spans="2:11" ht="16.5" customHeight="1">
      <c r="B418" s="11" t="s">
        <v>19</v>
      </c>
      <c r="C418" s="252" t="s">
        <v>101</v>
      </c>
      <c r="D418" s="439"/>
      <c r="E418" s="439"/>
      <c r="F418" s="442"/>
      <c r="G418" s="442"/>
      <c r="H418" s="442"/>
      <c r="I418" s="439"/>
      <c r="J418" s="439"/>
      <c r="K418" s="439"/>
    </row>
    <row r="419" spans="2:11">
      <c r="B419" s="90"/>
      <c r="C419" s="256" t="s">
        <v>21</v>
      </c>
      <c r="D419" s="440"/>
      <c r="E419" s="440"/>
      <c r="F419" s="443"/>
      <c r="G419" s="443"/>
      <c r="H419" s="443"/>
      <c r="I419" s="440"/>
      <c r="J419" s="440"/>
      <c r="K419" s="440"/>
    </row>
    <row r="420" spans="2:11" s="50" customFormat="1" ht="18.75" customHeight="1">
      <c r="B420" s="114"/>
      <c r="C420" s="149" t="s">
        <v>318</v>
      </c>
      <c r="D420" s="249">
        <v>0</v>
      </c>
      <c r="E420" s="249">
        <v>0</v>
      </c>
      <c r="F420" s="249"/>
      <c r="G420" s="182"/>
      <c r="H420" s="182"/>
      <c r="I420" s="249">
        <v>12</v>
      </c>
      <c r="J420" s="249">
        <v>12</v>
      </c>
      <c r="K420" s="249">
        <v>12</v>
      </c>
    </row>
    <row r="421" spans="2:11" ht="29.25" customHeight="1">
      <c r="B421" s="136"/>
      <c r="C421" s="149" t="s">
        <v>319</v>
      </c>
      <c r="D421" s="249">
        <v>0</v>
      </c>
      <c r="E421" s="249">
        <v>0</v>
      </c>
      <c r="F421" s="249"/>
      <c r="G421" s="182"/>
      <c r="H421" s="182"/>
      <c r="I421" s="249">
        <v>12</v>
      </c>
      <c r="J421" s="249">
        <v>12</v>
      </c>
      <c r="K421" s="249">
        <v>12</v>
      </c>
    </row>
    <row r="422" spans="2:11" ht="21.75" customHeight="1">
      <c r="B422" s="136"/>
      <c r="C422" s="253" t="s">
        <v>258</v>
      </c>
      <c r="D422" s="244">
        <v>3</v>
      </c>
      <c r="E422" s="244">
        <v>3</v>
      </c>
      <c r="F422" s="245"/>
      <c r="G422" s="204"/>
      <c r="H422" s="204"/>
      <c r="I422" s="245">
        <v>15</v>
      </c>
      <c r="J422" s="245">
        <v>15</v>
      </c>
      <c r="K422" s="245">
        <v>15</v>
      </c>
    </row>
    <row r="423" spans="2:11" s="50" customFormat="1" ht="21.75" customHeight="1">
      <c r="B423" s="149"/>
      <c r="C423" s="149" t="s">
        <v>320</v>
      </c>
      <c r="D423" s="244">
        <v>5</v>
      </c>
      <c r="E423" s="244">
        <v>0</v>
      </c>
      <c r="F423" s="245"/>
      <c r="G423" s="204">
        <v>3</v>
      </c>
      <c r="H423" s="204">
        <v>7</v>
      </c>
      <c r="I423" s="245">
        <v>10</v>
      </c>
      <c r="J423" s="245">
        <v>10</v>
      </c>
      <c r="K423" s="245">
        <v>10</v>
      </c>
    </row>
    <row r="424" spans="2:11" s="50" customFormat="1" ht="29.25" customHeight="1">
      <c r="B424" s="149"/>
      <c r="C424" s="149" t="s">
        <v>321</v>
      </c>
      <c r="D424" s="250">
        <v>3</v>
      </c>
      <c r="E424" s="246">
        <v>3</v>
      </c>
      <c r="F424" s="247"/>
      <c r="G424" s="204"/>
      <c r="H424" s="204"/>
      <c r="I424" s="247">
        <v>10</v>
      </c>
      <c r="J424" s="247">
        <v>10</v>
      </c>
      <c r="K424" s="247">
        <v>10</v>
      </c>
    </row>
    <row r="425" spans="2:11" s="50" customFormat="1" ht="22.5" customHeight="1">
      <c r="B425" s="310"/>
      <c r="C425" s="149" t="s">
        <v>322</v>
      </c>
      <c r="D425" s="309" t="s">
        <v>331</v>
      </c>
      <c r="E425" s="309" t="s">
        <v>332</v>
      </c>
      <c r="F425" s="247"/>
      <c r="G425" s="204"/>
      <c r="H425" s="204"/>
      <c r="I425" s="247" t="s">
        <v>333</v>
      </c>
      <c r="J425" s="247" t="s">
        <v>333</v>
      </c>
      <c r="K425" s="247" t="s">
        <v>333</v>
      </c>
    </row>
    <row r="426" spans="2:11" s="50" customFormat="1" ht="36.75" customHeight="1">
      <c r="B426" s="310"/>
      <c r="C426" s="149" t="s">
        <v>379</v>
      </c>
      <c r="D426" s="309">
        <v>2</v>
      </c>
      <c r="E426" s="309">
        <v>2</v>
      </c>
      <c r="F426" s="311">
        <v>4</v>
      </c>
      <c r="G426" s="204">
        <v>4</v>
      </c>
      <c r="H426" s="204">
        <v>4</v>
      </c>
      <c r="I426" s="311">
        <v>4</v>
      </c>
      <c r="J426" s="311">
        <v>4</v>
      </c>
      <c r="K426" s="311">
        <v>4</v>
      </c>
    </row>
    <row r="427" spans="2:11" ht="21.75" customHeight="1">
      <c r="B427" s="195"/>
      <c r="C427" s="149" t="s">
        <v>323</v>
      </c>
      <c r="D427" s="239">
        <v>12</v>
      </c>
      <c r="E427" s="239">
        <v>12</v>
      </c>
      <c r="F427" s="239"/>
      <c r="G427" s="204"/>
      <c r="H427" s="204"/>
      <c r="I427" s="239">
        <v>12</v>
      </c>
      <c r="J427" s="239">
        <v>12</v>
      </c>
      <c r="K427" s="239">
        <v>12</v>
      </c>
    </row>
    <row r="428" spans="2:11" ht="29.25" customHeight="1">
      <c r="B428" s="195"/>
      <c r="C428" s="149" t="s">
        <v>259</v>
      </c>
      <c r="D428" s="242">
        <v>5</v>
      </c>
      <c r="E428" s="242">
        <v>5</v>
      </c>
      <c r="F428" s="247"/>
      <c r="G428" s="204"/>
      <c r="H428" s="204"/>
      <c r="I428" s="247">
        <v>10</v>
      </c>
      <c r="J428" s="247">
        <v>10</v>
      </c>
      <c r="K428" s="247">
        <v>10</v>
      </c>
    </row>
    <row r="429" spans="2:11" ht="21" customHeight="1">
      <c r="B429" s="195"/>
      <c r="C429" s="149" t="s">
        <v>260</v>
      </c>
      <c r="D429" s="239">
        <v>2</v>
      </c>
      <c r="E429" s="239">
        <v>3</v>
      </c>
      <c r="F429" s="248"/>
      <c r="G429" s="204"/>
      <c r="H429" s="204"/>
      <c r="I429" s="248">
        <v>6</v>
      </c>
      <c r="J429" s="248">
        <v>6</v>
      </c>
      <c r="K429" s="248">
        <v>6</v>
      </c>
    </row>
    <row r="430" spans="2:11" ht="21.75" customHeight="1">
      <c r="B430" s="195"/>
      <c r="C430" s="149" t="s">
        <v>261</v>
      </c>
      <c r="D430" s="241">
        <v>1</v>
      </c>
      <c r="E430" s="242">
        <v>1</v>
      </c>
      <c r="F430" s="247"/>
      <c r="G430" s="204"/>
      <c r="H430" s="204"/>
      <c r="I430" s="247">
        <v>2</v>
      </c>
      <c r="J430" s="247">
        <v>2</v>
      </c>
      <c r="K430" s="247">
        <v>2</v>
      </c>
    </row>
    <row r="431" spans="2:11" ht="29.25" customHeight="1">
      <c r="B431" s="195"/>
      <c r="C431" s="149" t="s">
        <v>324</v>
      </c>
      <c r="D431" s="239">
        <v>2</v>
      </c>
      <c r="E431" s="239">
        <v>5</v>
      </c>
      <c r="F431" s="247"/>
      <c r="G431" s="204"/>
      <c r="H431" s="204"/>
      <c r="I431" s="247">
        <v>11</v>
      </c>
      <c r="J431" s="247">
        <v>11</v>
      </c>
      <c r="K431" s="247">
        <v>11</v>
      </c>
    </row>
    <row r="432" spans="2:11" ht="20.25" customHeight="1">
      <c r="B432" s="195"/>
      <c r="C432" s="149" t="s">
        <v>325</v>
      </c>
      <c r="D432" s="239">
        <v>0</v>
      </c>
      <c r="E432" s="239">
        <v>0</v>
      </c>
      <c r="F432" s="247"/>
      <c r="G432" s="204"/>
      <c r="H432" s="204"/>
      <c r="I432" s="247">
        <v>2</v>
      </c>
      <c r="J432" s="247">
        <v>2</v>
      </c>
      <c r="K432" s="247">
        <v>2</v>
      </c>
    </row>
    <row r="433" spans="2:11" ht="29.25" customHeight="1">
      <c r="B433" s="195"/>
      <c r="C433" s="149" t="s">
        <v>326</v>
      </c>
      <c r="D433" s="239">
        <v>0</v>
      </c>
      <c r="E433" s="239">
        <v>0</v>
      </c>
      <c r="F433" s="247"/>
      <c r="G433" s="204"/>
      <c r="H433" s="204"/>
      <c r="I433" s="247">
        <v>1</v>
      </c>
      <c r="J433" s="247">
        <v>1</v>
      </c>
      <c r="K433" s="247">
        <v>1</v>
      </c>
    </row>
    <row r="434" spans="2:11" ht="29.25" customHeight="1">
      <c r="B434" s="195"/>
      <c r="C434" s="149" t="s">
        <v>327</v>
      </c>
      <c r="D434" s="239">
        <v>0</v>
      </c>
      <c r="E434" s="239">
        <v>0</v>
      </c>
      <c r="F434" s="247"/>
      <c r="G434" s="204"/>
      <c r="H434" s="204"/>
      <c r="I434" s="247">
        <v>10</v>
      </c>
      <c r="J434" s="247">
        <v>10</v>
      </c>
      <c r="K434" s="247">
        <v>10</v>
      </c>
    </row>
    <row r="435" spans="2:11" ht="24" customHeight="1">
      <c r="B435" s="195"/>
      <c r="C435" s="149" t="s">
        <v>328</v>
      </c>
      <c r="D435" s="239">
        <v>0</v>
      </c>
      <c r="E435" s="239">
        <v>0</v>
      </c>
      <c r="F435" s="247"/>
      <c r="G435" s="204"/>
      <c r="H435" s="204"/>
      <c r="I435" s="247">
        <v>1</v>
      </c>
      <c r="J435" s="247">
        <v>1</v>
      </c>
      <c r="K435" s="247">
        <v>1</v>
      </c>
    </row>
    <row r="436" spans="2:11" ht="30.75" customHeight="1">
      <c r="B436" s="195"/>
      <c r="C436" s="149" t="s">
        <v>329</v>
      </c>
      <c r="D436" s="239">
        <v>0</v>
      </c>
      <c r="E436" s="239">
        <v>0</v>
      </c>
      <c r="F436" s="251"/>
      <c r="G436" s="204"/>
      <c r="H436" s="204"/>
      <c r="I436" s="251">
        <v>3</v>
      </c>
      <c r="J436" s="251">
        <v>3</v>
      </c>
      <c r="K436" s="251">
        <v>3</v>
      </c>
    </row>
    <row r="437" spans="2:11" ht="23.25" customHeight="1">
      <c r="B437" s="195"/>
      <c r="C437" s="149" t="s">
        <v>330</v>
      </c>
      <c r="D437" s="242">
        <v>0</v>
      </c>
      <c r="E437" s="239">
        <v>0</v>
      </c>
      <c r="F437" s="251"/>
      <c r="G437" s="204"/>
      <c r="H437" s="204"/>
      <c r="I437" s="251">
        <v>1</v>
      </c>
      <c r="J437" s="251">
        <v>1</v>
      </c>
      <c r="K437" s="251">
        <v>1</v>
      </c>
    </row>
    <row r="438" spans="2:11">
      <c r="B438" s="108" t="s">
        <v>110</v>
      </c>
      <c r="C438" s="254"/>
      <c r="D438" s="255">
        <v>118058.3</v>
      </c>
      <c r="E438" s="255">
        <v>200000</v>
      </c>
      <c r="F438" s="257">
        <f>+I438*0.2</f>
        <v>2000000</v>
      </c>
      <c r="G438" s="257">
        <f>+I438*0.5</f>
        <v>5000000</v>
      </c>
      <c r="H438" s="257">
        <f>+I438*0.7</f>
        <v>7000000</v>
      </c>
      <c r="I438" s="255">
        <v>10000000</v>
      </c>
      <c r="J438" s="255">
        <v>10000000</v>
      </c>
      <c r="K438" s="257">
        <v>10000000</v>
      </c>
    </row>
    <row r="439" spans="2:11">
      <c r="B439" s="196"/>
      <c r="C439" s="196"/>
      <c r="D439" s="197"/>
      <c r="E439" s="197"/>
      <c r="F439" s="198"/>
      <c r="G439" s="198"/>
      <c r="H439" s="198"/>
      <c r="I439" s="10"/>
      <c r="J439" s="198"/>
      <c r="K439" s="10"/>
    </row>
    <row r="440" spans="2:11">
      <c r="B440" s="82" t="s">
        <v>38</v>
      </c>
      <c r="C440" s="71" t="s">
        <v>30</v>
      </c>
      <c r="D440" s="81"/>
      <c r="E440" s="81"/>
      <c r="F440" s="81"/>
      <c r="G440" s="81"/>
      <c r="H440" s="81"/>
      <c r="I440" s="81"/>
      <c r="J440" s="81"/>
      <c r="K440" s="81"/>
    </row>
    <row r="441" spans="2:11" ht="25.5">
      <c r="B441" s="37" t="s">
        <v>115</v>
      </c>
      <c r="C441" s="73">
        <v>104004</v>
      </c>
      <c r="D441" s="81"/>
      <c r="E441" s="81"/>
      <c r="F441" s="81"/>
      <c r="G441" s="81"/>
      <c r="H441" s="81"/>
      <c r="I441" s="81"/>
      <c r="J441" s="81"/>
      <c r="K441" s="81"/>
    </row>
    <row r="442" spans="2:11">
      <c r="B442" s="37" t="s">
        <v>116</v>
      </c>
      <c r="C442" s="191" t="s">
        <v>45</v>
      </c>
      <c r="D442" s="81"/>
      <c r="E442" s="81"/>
      <c r="F442" s="81"/>
      <c r="G442" s="81"/>
      <c r="H442" s="81"/>
      <c r="I442" s="81"/>
      <c r="J442" s="81"/>
      <c r="K442" s="81"/>
    </row>
    <row r="443" spans="2:11">
      <c r="B443" s="83" t="s">
        <v>80</v>
      </c>
      <c r="C443" s="112">
        <v>1190</v>
      </c>
      <c r="D443" s="444" t="s">
        <v>28</v>
      </c>
      <c r="E443" s="444"/>
      <c r="F443" s="444"/>
      <c r="G443" s="444"/>
      <c r="H443" s="444"/>
      <c r="I443" s="444"/>
      <c r="J443" s="444"/>
      <c r="K443" s="444"/>
    </row>
    <row r="444" spans="2:11" ht="15" customHeight="1">
      <c r="B444" s="74" t="s">
        <v>81</v>
      </c>
      <c r="C444" s="112">
        <v>11004</v>
      </c>
      <c r="D444" s="438" t="s">
        <v>293</v>
      </c>
      <c r="E444" s="438" t="s">
        <v>292</v>
      </c>
      <c r="F444" s="441" t="s">
        <v>291</v>
      </c>
      <c r="G444" s="441" t="s">
        <v>290</v>
      </c>
      <c r="H444" s="441" t="s">
        <v>289</v>
      </c>
      <c r="I444" s="438" t="s">
        <v>288</v>
      </c>
      <c r="J444" s="438" t="s">
        <v>300</v>
      </c>
      <c r="K444" s="438" t="s">
        <v>287</v>
      </c>
    </row>
    <row r="445" spans="2:11" ht="48" customHeight="1">
      <c r="B445" s="74" t="s">
        <v>82</v>
      </c>
      <c r="C445" s="147" t="s">
        <v>74</v>
      </c>
      <c r="D445" s="439"/>
      <c r="E445" s="439"/>
      <c r="F445" s="442"/>
      <c r="G445" s="442"/>
      <c r="H445" s="442"/>
      <c r="I445" s="439"/>
      <c r="J445" s="439"/>
      <c r="K445" s="439"/>
    </row>
    <row r="446" spans="2:11" ht="52.5" customHeight="1">
      <c r="B446" s="74" t="s">
        <v>83</v>
      </c>
      <c r="C446" s="73" t="s">
        <v>75</v>
      </c>
      <c r="D446" s="439"/>
      <c r="E446" s="439"/>
      <c r="F446" s="442"/>
      <c r="G446" s="442"/>
      <c r="H446" s="442"/>
      <c r="I446" s="439"/>
      <c r="J446" s="439"/>
      <c r="K446" s="439"/>
    </row>
    <row r="447" spans="2:11" ht="19.5" customHeight="1">
      <c r="B447" s="74" t="s">
        <v>84</v>
      </c>
      <c r="C447" s="67" t="s">
        <v>46</v>
      </c>
      <c r="D447" s="439"/>
      <c r="E447" s="439"/>
      <c r="F447" s="442"/>
      <c r="G447" s="442"/>
      <c r="H447" s="442"/>
      <c r="I447" s="439"/>
      <c r="J447" s="439"/>
      <c r="K447" s="439"/>
    </row>
    <row r="448" spans="2:11" ht="24" customHeight="1">
      <c r="B448" s="11" t="s">
        <v>19</v>
      </c>
      <c r="C448" s="191" t="s">
        <v>43</v>
      </c>
      <c r="D448" s="439"/>
      <c r="E448" s="439"/>
      <c r="F448" s="442"/>
      <c r="G448" s="442"/>
      <c r="H448" s="442"/>
      <c r="I448" s="439"/>
      <c r="J448" s="439"/>
      <c r="K448" s="439"/>
    </row>
    <row r="449" spans="2:11">
      <c r="B449" s="449" t="s">
        <v>87</v>
      </c>
      <c r="C449" s="449"/>
      <c r="D449" s="440"/>
      <c r="E449" s="440"/>
      <c r="F449" s="443"/>
      <c r="G449" s="443"/>
      <c r="H449" s="443"/>
      <c r="I449" s="440"/>
      <c r="J449" s="440"/>
      <c r="K449" s="440"/>
    </row>
    <row r="450" spans="2:11">
      <c r="B450" s="47"/>
      <c r="C450" s="75" t="s">
        <v>199</v>
      </c>
      <c r="D450" s="98" t="s">
        <v>138</v>
      </c>
      <c r="E450" s="98" t="s">
        <v>138</v>
      </c>
      <c r="F450" s="98" t="s">
        <v>138</v>
      </c>
      <c r="G450" s="98" t="s">
        <v>138</v>
      </c>
      <c r="H450" s="98" t="s">
        <v>138</v>
      </c>
      <c r="I450" s="98" t="s">
        <v>138</v>
      </c>
      <c r="J450" s="98" t="s">
        <v>138</v>
      </c>
      <c r="K450" s="98">
        <v>0</v>
      </c>
    </row>
    <row r="451" spans="2:11">
      <c r="B451" s="77" t="s">
        <v>86</v>
      </c>
      <c r="C451" s="78"/>
      <c r="D451" s="199">
        <v>51567.44</v>
      </c>
      <c r="E451" s="199">
        <v>57628.2</v>
      </c>
      <c r="F451" s="267">
        <v>18478.574999999997</v>
      </c>
      <c r="G451" s="267">
        <v>36957.149999999994</v>
      </c>
      <c r="H451" s="267">
        <v>55435.724999999991</v>
      </c>
      <c r="I451" s="267">
        <v>73914.299999999988</v>
      </c>
      <c r="J451" s="267">
        <v>71142.513749999984</v>
      </c>
      <c r="K451" s="266">
        <v>0</v>
      </c>
    </row>
    <row r="452" spans="2:11" s="31" customFormat="1">
      <c r="B452" s="87"/>
      <c r="C452" s="88"/>
      <c r="D452" s="181"/>
      <c r="E452" s="181"/>
      <c r="F452" s="181"/>
      <c r="G452" s="181"/>
      <c r="H452" s="181"/>
      <c r="I452" s="181"/>
      <c r="J452" s="181"/>
      <c r="K452" s="181"/>
    </row>
    <row r="453" spans="2:11">
      <c r="B453" s="82" t="s">
        <v>38</v>
      </c>
      <c r="C453" s="145" t="s">
        <v>30</v>
      </c>
      <c r="D453" s="81"/>
      <c r="E453" s="81"/>
      <c r="F453" s="81"/>
      <c r="G453" s="81"/>
      <c r="H453" s="81"/>
      <c r="I453" s="81"/>
      <c r="J453" s="81"/>
      <c r="K453" s="81"/>
    </row>
    <row r="454" spans="2:11" ht="25.5">
      <c r="B454" s="37" t="s">
        <v>115</v>
      </c>
      <c r="C454" s="60">
        <v>104004</v>
      </c>
      <c r="D454" s="81"/>
      <c r="E454" s="81"/>
      <c r="F454" s="81"/>
      <c r="G454" s="81"/>
      <c r="H454" s="81"/>
      <c r="I454" s="81"/>
      <c r="J454" s="81"/>
      <c r="K454" s="81"/>
    </row>
    <row r="455" spans="2:11">
      <c r="B455" s="37" t="s">
        <v>116</v>
      </c>
      <c r="C455" s="200" t="s">
        <v>45</v>
      </c>
      <c r="D455" s="81"/>
      <c r="E455" s="81"/>
      <c r="F455" s="81"/>
      <c r="G455" s="81"/>
      <c r="H455" s="81"/>
      <c r="I455" s="81"/>
      <c r="J455" s="81"/>
      <c r="K455" s="81"/>
    </row>
    <row r="456" spans="2:11">
      <c r="B456" s="83" t="s">
        <v>80</v>
      </c>
      <c r="C456" s="112">
        <v>1190</v>
      </c>
      <c r="D456" s="444" t="s">
        <v>28</v>
      </c>
      <c r="E456" s="444"/>
      <c r="F456" s="444"/>
      <c r="G456" s="444"/>
      <c r="H456" s="444"/>
      <c r="I456" s="444"/>
      <c r="J456" s="444"/>
      <c r="K456" s="444"/>
    </row>
    <row r="457" spans="2:11" ht="15" customHeight="1">
      <c r="B457" s="74" t="s">
        <v>81</v>
      </c>
      <c r="C457" s="112">
        <v>12001</v>
      </c>
      <c r="D457" s="438" t="s">
        <v>293</v>
      </c>
      <c r="E457" s="438" t="s">
        <v>292</v>
      </c>
      <c r="F457" s="441" t="s">
        <v>291</v>
      </c>
      <c r="G457" s="441" t="s">
        <v>290</v>
      </c>
      <c r="H457" s="441" t="s">
        <v>289</v>
      </c>
      <c r="I457" s="438" t="s">
        <v>288</v>
      </c>
      <c r="J457" s="438" t="s">
        <v>300</v>
      </c>
      <c r="K457" s="438" t="s">
        <v>287</v>
      </c>
    </row>
    <row r="458" spans="2:11" ht="69" customHeight="1">
      <c r="B458" s="74" t="s">
        <v>82</v>
      </c>
      <c r="C458" s="147" t="s">
        <v>76</v>
      </c>
      <c r="D458" s="439"/>
      <c r="E458" s="439"/>
      <c r="F458" s="442"/>
      <c r="G458" s="442"/>
      <c r="H458" s="442"/>
      <c r="I458" s="439"/>
      <c r="J458" s="439"/>
      <c r="K458" s="439"/>
    </row>
    <row r="459" spans="2:11" ht="51">
      <c r="B459" s="74" t="s">
        <v>83</v>
      </c>
      <c r="C459" s="60" t="s">
        <v>77</v>
      </c>
      <c r="D459" s="439"/>
      <c r="E459" s="439"/>
      <c r="F459" s="442"/>
      <c r="G459" s="442"/>
      <c r="H459" s="442"/>
      <c r="I459" s="439"/>
      <c r="J459" s="439"/>
      <c r="K459" s="439"/>
    </row>
    <row r="460" spans="2:11" ht="18.75" customHeight="1">
      <c r="B460" s="74" t="s">
        <v>84</v>
      </c>
      <c r="C460" s="47" t="s">
        <v>29</v>
      </c>
      <c r="D460" s="439"/>
      <c r="E460" s="439"/>
      <c r="F460" s="442"/>
      <c r="G460" s="442"/>
      <c r="H460" s="442"/>
      <c r="I460" s="439"/>
      <c r="J460" s="439"/>
      <c r="K460" s="439"/>
    </row>
    <row r="461" spans="2:11" ht="18.75" customHeight="1">
      <c r="B461" s="11" t="s">
        <v>19</v>
      </c>
      <c r="C461" s="200" t="s">
        <v>43</v>
      </c>
      <c r="D461" s="439"/>
      <c r="E461" s="439"/>
      <c r="F461" s="442"/>
      <c r="G461" s="442"/>
      <c r="H461" s="442"/>
      <c r="I461" s="439"/>
      <c r="J461" s="439"/>
      <c r="K461" s="439"/>
    </row>
    <row r="462" spans="2:11">
      <c r="B462" s="449" t="s">
        <v>87</v>
      </c>
      <c r="C462" s="449"/>
      <c r="D462" s="440"/>
      <c r="E462" s="440"/>
      <c r="F462" s="443"/>
      <c r="G462" s="443"/>
      <c r="H462" s="443"/>
      <c r="I462" s="440"/>
      <c r="J462" s="440"/>
      <c r="K462" s="440"/>
    </row>
    <row r="463" spans="2:11" ht="30" customHeight="1">
      <c r="B463" s="201"/>
      <c r="C463" s="47" t="s">
        <v>200</v>
      </c>
      <c r="D463" s="86">
        <v>2</v>
      </c>
      <c r="E463" s="219">
        <v>5.6</v>
      </c>
      <c r="F463" s="106"/>
      <c r="G463" s="106"/>
      <c r="H463" s="106"/>
      <c r="I463" s="263" t="s">
        <v>357</v>
      </c>
      <c r="J463" s="106"/>
      <c r="K463" s="202"/>
    </row>
    <row r="464" spans="2:11" ht="27" customHeight="1">
      <c r="B464" s="201"/>
      <c r="C464" s="47" t="s">
        <v>117</v>
      </c>
      <c r="D464" s="86">
        <v>18</v>
      </c>
      <c r="E464" s="101">
        <v>12</v>
      </c>
      <c r="F464" s="106"/>
      <c r="G464" s="106"/>
      <c r="H464" s="106"/>
      <c r="I464" s="263" t="s">
        <v>358</v>
      </c>
      <c r="J464" s="106"/>
      <c r="K464" s="202"/>
    </row>
    <row r="465" spans="2:11" ht="39.75" customHeight="1">
      <c r="B465" s="201"/>
      <c r="C465" s="47" t="s">
        <v>118</v>
      </c>
      <c r="D465" s="86">
        <v>2</v>
      </c>
      <c r="E465" s="101">
        <v>6</v>
      </c>
      <c r="F465" s="106"/>
      <c r="G465" s="106"/>
      <c r="H465" s="106"/>
      <c r="I465" s="263" t="s">
        <v>357</v>
      </c>
      <c r="J465" s="106"/>
      <c r="K465" s="202"/>
    </row>
    <row r="466" spans="2:11" ht="31.5" customHeight="1">
      <c r="B466" s="201"/>
      <c r="C466" s="47" t="s">
        <v>119</v>
      </c>
      <c r="D466" s="86">
        <v>60</v>
      </c>
      <c r="E466" s="101">
        <v>800</v>
      </c>
      <c r="F466" s="106"/>
      <c r="G466" s="106"/>
      <c r="H466" s="106"/>
      <c r="I466" s="263" t="s">
        <v>359</v>
      </c>
      <c r="J466" s="106"/>
      <c r="K466" s="202"/>
    </row>
    <row r="467" spans="2:11">
      <c r="B467" s="201"/>
      <c r="C467" s="47" t="s">
        <v>120</v>
      </c>
      <c r="D467" s="86">
        <v>0</v>
      </c>
      <c r="E467" s="101">
        <v>3</v>
      </c>
      <c r="F467" s="106"/>
      <c r="G467" s="106"/>
      <c r="H467" s="106"/>
      <c r="I467" s="263" t="s">
        <v>138</v>
      </c>
      <c r="J467" s="106"/>
      <c r="K467" s="202"/>
    </row>
    <row r="468" spans="2:11" ht="41.25" customHeight="1">
      <c r="B468" s="201"/>
      <c r="C468" s="47" t="s">
        <v>195</v>
      </c>
      <c r="D468" s="86">
        <v>200</v>
      </c>
      <c r="E468" s="101">
        <v>1800</v>
      </c>
      <c r="F468" s="106"/>
      <c r="G468" s="106"/>
      <c r="H468" s="106"/>
      <c r="I468" s="263" t="s">
        <v>360</v>
      </c>
      <c r="J468" s="106"/>
      <c r="K468" s="202"/>
    </row>
    <row r="469" spans="2:11">
      <c r="B469" s="77" t="s">
        <v>86</v>
      </c>
      <c r="C469" s="78"/>
      <c r="D469" s="265">
        <v>2031015.13</v>
      </c>
      <c r="E469" s="265">
        <v>5413386.7999999998</v>
      </c>
      <c r="F469" s="264">
        <v>2124890</v>
      </c>
      <c r="G469" s="264">
        <v>4249780</v>
      </c>
      <c r="H469" s="264">
        <v>6374670</v>
      </c>
      <c r="I469" s="264">
        <v>8499685</v>
      </c>
      <c r="J469" s="265">
        <v>1699199.0449999999</v>
      </c>
      <c r="K469" s="265">
        <v>200000</v>
      </c>
    </row>
    <row r="470" spans="2:11">
      <c r="B470" s="196"/>
      <c r="C470" s="196"/>
      <c r="D470" s="197"/>
      <c r="E470" s="197"/>
      <c r="F470" s="198"/>
      <c r="G470" s="198"/>
      <c r="H470" s="198"/>
      <c r="I470" s="197"/>
      <c r="J470" s="198"/>
      <c r="K470" s="197"/>
    </row>
    <row r="471" spans="2:11">
      <c r="B471" s="140" t="s">
        <v>25</v>
      </c>
      <c r="C471" s="140" t="s">
        <v>26</v>
      </c>
      <c r="D471" s="141"/>
      <c r="E471" s="142"/>
      <c r="F471" s="142"/>
      <c r="G471" s="142"/>
      <c r="H471" s="142"/>
      <c r="I471" s="142"/>
      <c r="J471" s="142"/>
      <c r="K471" s="142"/>
    </row>
    <row r="472" spans="2:11" ht="31.5" customHeight="1">
      <c r="B472" s="67">
        <v>1224</v>
      </c>
      <c r="C472" s="27" t="s">
        <v>144</v>
      </c>
      <c r="D472" s="143"/>
      <c r="E472" s="144"/>
      <c r="F472" s="144"/>
      <c r="G472" s="144"/>
      <c r="H472" s="144"/>
      <c r="I472" s="144"/>
      <c r="J472" s="144"/>
      <c r="K472" s="144"/>
    </row>
    <row r="473" spans="2:11" ht="13.5" customHeight="1">
      <c r="B473" s="80"/>
      <c r="C473" s="80"/>
      <c r="D473" s="81"/>
      <c r="E473" s="81"/>
      <c r="F473" s="81"/>
      <c r="G473" s="81"/>
      <c r="H473" s="81"/>
      <c r="I473" s="81"/>
      <c r="J473" s="81"/>
      <c r="K473" s="81"/>
    </row>
    <row r="474" spans="2:11">
      <c r="B474" s="70" t="s">
        <v>27</v>
      </c>
      <c r="C474" s="69"/>
      <c r="D474" s="68"/>
      <c r="E474" s="68"/>
      <c r="F474" s="68"/>
      <c r="G474" s="68"/>
      <c r="H474" s="68"/>
      <c r="I474" s="68"/>
      <c r="J474" s="68"/>
      <c r="K474" s="68"/>
    </row>
    <row r="475" spans="2:11">
      <c r="B475" s="82" t="s">
        <v>38</v>
      </c>
      <c r="C475" s="145" t="s">
        <v>30</v>
      </c>
      <c r="D475" s="81"/>
      <c r="E475" s="81"/>
      <c r="F475" s="81"/>
      <c r="G475" s="81"/>
      <c r="H475" s="81"/>
      <c r="I475" s="81"/>
      <c r="J475" s="81"/>
      <c r="K475" s="81"/>
    </row>
    <row r="476" spans="2:11" ht="25.5">
      <c r="B476" s="37" t="s">
        <v>115</v>
      </c>
      <c r="C476" s="60">
        <v>104004</v>
      </c>
      <c r="D476" s="81"/>
      <c r="E476" s="81"/>
      <c r="F476" s="81"/>
      <c r="G476" s="81"/>
      <c r="H476" s="81"/>
      <c r="I476" s="81"/>
      <c r="J476" s="81"/>
      <c r="K476" s="81"/>
    </row>
    <row r="477" spans="2:11">
      <c r="B477" s="37" t="s">
        <v>116</v>
      </c>
      <c r="C477" s="61" t="s">
        <v>45</v>
      </c>
      <c r="D477" s="81"/>
      <c r="E477" s="81"/>
      <c r="F477" s="81"/>
      <c r="G477" s="81"/>
      <c r="H477" s="81"/>
      <c r="I477" s="81"/>
      <c r="J477" s="81"/>
      <c r="K477" s="81"/>
    </row>
    <row r="478" spans="2:11">
      <c r="B478" s="83" t="s">
        <v>80</v>
      </c>
      <c r="C478" s="85">
        <v>1224</v>
      </c>
      <c r="D478" s="444" t="s">
        <v>28</v>
      </c>
      <c r="E478" s="444"/>
      <c r="F478" s="444"/>
      <c r="G478" s="444"/>
      <c r="H478" s="444"/>
      <c r="I478" s="444"/>
      <c r="J478" s="444"/>
      <c r="K478" s="444"/>
    </row>
    <row r="479" spans="2:11" ht="15" customHeight="1">
      <c r="B479" s="74" t="s">
        <v>81</v>
      </c>
      <c r="C479" s="85">
        <v>11006</v>
      </c>
      <c r="D479" s="438" t="s">
        <v>293</v>
      </c>
      <c r="E479" s="438" t="s">
        <v>292</v>
      </c>
      <c r="F479" s="441" t="s">
        <v>291</v>
      </c>
      <c r="G479" s="441" t="s">
        <v>290</v>
      </c>
      <c r="H479" s="441" t="s">
        <v>289</v>
      </c>
      <c r="I479" s="438" t="s">
        <v>288</v>
      </c>
      <c r="J479" s="438" t="s">
        <v>300</v>
      </c>
      <c r="K479" s="438" t="s">
        <v>287</v>
      </c>
    </row>
    <row r="480" spans="2:11" ht="43.5" customHeight="1">
      <c r="B480" s="74" t="s">
        <v>82</v>
      </c>
      <c r="C480" s="60" t="s">
        <v>155</v>
      </c>
      <c r="D480" s="439"/>
      <c r="E480" s="439"/>
      <c r="F480" s="442"/>
      <c r="G480" s="442"/>
      <c r="H480" s="442"/>
      <c r="I480" s="439"/>
      <c r="J480" s="439"/>
      <c r="K480" s="439"/>
    </row>
    <row r="481" spans="2:11" ht="61.5" customHeight="1">
      <c r="B481" s="74" t="s">
        <v>83</v>
      </c>
      <c r="C481" s="61" t="s">
        <v>156</v>
      </c>
      <c r="D481" s="439"/>
      <c r="E481" s="439"/>
      <c r="F481" s="442"/>
      <c r="G481" s="442"/>
      <c r="H481" s="442"/>
      <c r="I481" s="439"/>
      <c r="J481" s="439"/>
      <c r="K481" s="439"/>
    </row>
    <row r="482" spans="2:11" ht="18" customHeight="1">
      <c r="B482" s="89" t="s">
        <v>9</v>
      </c>
      <c r="C482" s="47" t="s">
        <v>32</v>
      </c>
      <c r="D482" s="439"/>
      <c r="E482" s="439"/>
      <c r="F482" s="442"/>
      <c r="G482" s="442"/>
      <c r="H482" s="442"/>
      <c r="I482" s="439"/>
      <c r="J482" s="439"/>
      <c r="K482" s="439"/>
    </row>
    <row r="483" spans="2:11" ht="21" customHeight="1">
      <c r="B483" s="89" t="s">
        <v>19</v>
      </c>
      <c r="C483" s="145" t="s">
        <v>41</v>
      </c>
      <c r="D483" s="439"/>
      <c r="E483" s="439"/>
      <c r="F483" s="442"/>
      <c r="G483" s="442"/>
      <c r="H483" s="442"/>
      <c r="I483" s="439"/>
      <c r="J483" s="439"/>
      <c r="K483" s="439"/>
    </row>
    <row r="484" spans="2:11">
      <c r="B484" s="449" t="s">
        <v>87</v>
      </c>
      <c r="C484" s="449"/>
      <c r="D484" s="440"/>
      <c r="E484" s="440"/>
      <c r="F484" s="443"/>
      <c r="G484" s="443"/>
      <c r="H484" s="443"/>
      <c r="I484" s="440"/>
      <c r="J484" s="440"/>
      <c r="K484" s="440"/>
    </row>
    <row r="485" spans="2:11" ht="21" customHeight="1">
      <c r="B485" s="435" t="s">
        <v>157</v>
      </c>
      <c r="C485" s="436"/>
      <c r="D485" s="26">
        <v>0</v>
      </c>
      <c r="E485" s="26">
        <v>0</v>
      </c>
      <c r="F485" s="26">
        <v>20</v>
      </c>
      <c r="G485" s="26">
        <v>45</v>
      </c>
      <c r="H485" s="26">
        <v>70</v>
      </c>
      <c r="I485" s="223">
        <v>100</v>
      </c>
      <c r="J485" s="223">
        <v>100</v>
      </c>
      <c r="K485" s="223">
        <v>100</v>
      </c>
    </row>
    <row r="486" spans="2:11">
      <c r="B486" s="77" t="s">
        <v>86</v>
      </c>
      <c r="C486" s="78"/>
      <c r="D486" s="79">
        <v>0</v>
      </c>
      <c r="E486" s="79">
        <v>0</v>
      </c>
      <c r="F486" s="79">
        <v>187500</v>
      </c>
      <c r="G486" s="79">
        <v>187500</v>
      </c>
      <c r="H486" s="79">
        <v>375000</v>
      </c>
      <c r="I486" s="79">
        <v>375000</v>
      </c>
      <c r="J486" s="79">
        <v>375000</v>
      </c>
      <c r="K486" s="79">
        <v>375000</v>
      </c>
    </row>
    <row r="487" spans="2:11" ht="10.5" customHeight="1">
      <c r="B487" s="80"/>
      <c r="C487" s="80"/>
      <c r="D487" s="81"/>
      <c r="E487" s="81"/>
      <c r="F487" s="81"/>
      <c r="G487" s="81"/>
      <c r="H487" s="81"/>
      <c r="I487" s="81"/>
      <c r="J487" s="81"/>
      <c r="K487" s="81"/>
    </row>
    <row r="488" spans="2:11" ht="0.75" hidden="1" customHeight="1">
      <c r="B488" s="82" t="s">
        <v>38</v>
      </c>
      <c r="C488" s="71" t="s">
        <v>30</v>
      </c>
      <c r="D488" s="81"/>
      <c r="E488" s="81"/>
      <c r="F488" s="81"/>
      <c r="G488" s="81"/>
      <c r="H488" s="81"/>
      <c r="I488" s="81"/>
      <c r="J488" s="81"/>
      <c r="K488" s="81"/>
    </row>
    <row r="489" spans="2:11" ht="25.5" hidden="1">
      <c r="B489" s="37" t="s">
        <v>115</v>
      </c>
      <c r="C489" s="203">
        <v>105013</v>
      </c>
      <c r="D489" s="81"/>
      <c r="E489" s="81"/>
      <c r="F489" s="81"/>
      <c r="G489" s="81"/>
      <c r="H489" s="81"/>
      <c r="I489" s="81"/>
      <c r="J489" s="81"/>
      <c r="K489" s="81"/>
    </row>
    <row r="490" spans="2:11" ht="21" hidden="1" customHeight="1">
      <c r="B490" s="37" t="s">
        <v>116</v>
      </c>
      <c r="C490" s="146" t="s">
        <v>165</v>
      </c>
      <c r="D490" s="81"/>
      <c r="E490" s="81"/>
      <c r="F490" s="81"/>
      <c r="G490" s="81"/>
      <c r="H490" s="81"/>
      <c r="I490" s="81"/>
      <c r="J490" s="81"/>
      <c r="K490" s="81"/>
    </row>
    <row r="491" spans="2:11" hidden="1">
      <c r="B491" s="83" t="s">
        <v>80</v>
      </c>
      <c r="C491" s="67">
        <v>1224</v>
      </c>
      <c r="D491" s="444" t="s">
        <v>28</v>
      </c>
      <c r="E491" s="444"/>
      <c r="F491" s="444"/>
      <c r="G491" s="444"/>
      <c r="H491" s="444"/>
      <c r="I491" s="444"/>
      <c r="J491" s="444"/>
      <c r="K491" s="444"/>
    </row>
    <row r="492" spans="2:11" ht="15" hidden="1" customHeight="1">
      <c r="B492" s="74" t="s">
        <v>81</v>
      </c>
      <c r="C492" s="107">
        <v>11009</v>
      </c>
      <c r="D492" s="438" t="s">
        <v>131</v>
      </c>
      <c r="E492" s="438" t="s">
        <v>132</v>
      </c>
      <c r="F492" s="441" t="s">
        <v>133</v>
      </c>
      <c r="G492" s="441" t="s">
        <v>134</v>
      </c>
      <c r="H492" s="441" t="s">
        <v>135</v>
      </c>
      <c r="I492" s="438" t="s">
        <v>136</v>
      </c>
      <c r="J492" s="441" t="s">
        <v>135</v>
      </c>
      <c r="K492" s="438" t="s">
        <v>136</v>
      </c>
    </row>
    <row r="493" spans="2:11" ht="39" hidden="1" customHeight="1">
      <c r="B493" s="74" t="s">
        <v>82</v>
      </c>
      <c r="C493" s="73" t="s">
        <v>161</v>
      </c>
      <c r="D493" s="439"/>
      <c r="E493" s="439"/>
      <c r="F493" s="442"/>
      <c r="G493" s="442"/>
      <c r="H493" s="442"/>
      <c r="I493" s="439"/>
      <c r="J493" s="442"/>
      <c r="K493" s="439"/>
    </row>
    <row r="494" spans="2:11" ht="64.5" hidden="1" customHeight="1">
      <c r="B494" s="74" t="s">
        <v>83</v>
      </c>
      <c r="C494" s="146" t="s">
        <v>162</v>
      </c>
      <c r="D494" s="439"/>
      <c r="E494" s="439"/>
      <c r="F494" s="442"/>
      <c r="G494" s="442"/>
      <c r="H494" s="442"/>
      <c r="I494" s="439"/>
      <c r="J494" s="442"/>
      <c r="K494" s="439"/>
    </row>
    <row r="495" spans="2:11" ht="18" hidden="1" customHeight="1">
      <c r="B495" s="89" t="s">
        <v>9</v>
      </c>
      <c r="C495" s="11" t="s">
        <v>32</v>
      </c>
      <c r="D495" s="439"/>
      <c r="E495" s="439"/>
      <c r="F495" s="442"/>
      <c r="G495" s="442"/>
      <c r="H495" s="442"/>
      <c r="I495" s="439"/>
      <c r="J495" s="442"/>
      <c r="K495" s="439"/>
    </row>
    <row r="496" spans="2:11" ht="6.75" hidden="1" customHeight="1">
      <c r="B496" s="89" t="s">
        <v>19</v>
      </c>
      <c r="C496" s="71" t="s">
        <v>41</v>
      </c>
      <c r="D496" s="439"/>
      <c r="E496" s="439"/>
      <c r="F496" s="442"/>
      <c r="G496" s="442"/>
      <c r="H496" s="442"/>
      <c r="I496" s="439"/>
      <c r="J496" s="442"/>
      <c r="K496" s="439"/>
    </row>
    <row r="497" spans="2:11" hidden="1">
      <c r="B497" s="449" t="s">
        <v>87</v>
      </c>
      <c r="C497" s="449"/>
      <c r="D497" s="440"/>
      <c r="E497" s="440"/>
      <c r="F497" s="443"/>
      <c r="G497" s="443"/>
      <c r="H497" s="443"/>
      <c r="I497" s="440"/>
      <c r="J497" s="443"/>
      <c r="K497" s="440"/>
    </row>
    <row r="498" spans="2:11" ht="21" hidden="1" customHeight="1">
      <c r="B498" s="435" t="s">
        <v>163</v>
      </c>
      <c r="C498" s="436"/>
      <c r="D498" s="26"/>
      <c r="E498" s="26"/>
      <c r="F498" s="26"/>
      <c r="G498" s="26"/>
      <c r="H498" s="26"/>
      <c r="I498" s="26"/>
      <c r="J498" s="26"/>
      <c r="K498" s="26"/>
    </row>
    <row r="499" spans="2:11" ht="36" hidden="1" customHeight="1">
      <c r="B499" s="11"/>
      <c r="C499" s="11"/>
      <c r="D499" s="26"/>
      <c r="E499" s="26"/>
      <c r="F499" s="26"/>
      <c r="G499" s="26"/>
      <c r="H499" s="26"/>
      <c r="I499" s="26"/>
      <c r="J499" s="26"/>
      <c r="K499" s="26"/>
    </row>
    <row r="500" spans="2:11" ht="68.25" hidden="1" customHeight="1">
      <c r="B500" s="11"/>
      <c r="C500" s="11"/>
      <c r="D500" s="26"/>
      <c r="E500" s="26"/>
      <c r="F500" s="26"/>
      <c r="G500" s="26"/>
      <c r="H500" s="26"/>
      <c r="I500" s="26"/>
      <c r="J500" s="26"/>
      <c r="K500" s="26"/>
    </row>
    <row r="501" spans="2:11" ht="39" hidden="1" customHeight="1">
      <c r="B501" s="11"/>
      <c r="C501" s="11"/>
      <c r="D501" s="26"/>
      <c r="E501" s="26"/>
      <c r="F501" s="26"/>
      <c r="G501" s="26"/>
      <c r="H501" s="26"/>
      <c r="I501" s="26"/>
      <c r="J501" s="26"/>
      <c r="K501" s="26"/>
    </row>
    <row r="502" spans="2:11" ht="44.25" hidden="1" customHeight="1">
      <c r="B502" s="75"/>
      <c r="C502" s="11"/>
      <c r="D502" s="26"/>
      <c r="E502" s="26"/>
      <c r="F502" s="26"/>
      <c r="G502" s="26"/>
      <c r="H502" s="26"/>
      <c r="I502" s="26"/>
      <c r="J502" s="26"/>
      <c r="K502" s="26"/>
    </row>
    <row r="503" spans="2:11" ht="31.5" hidden="1" customHeight="1">
      <c r="B503" s="77" t="s">
        <v>86</v>
      </c>
      <c r="C503" s="78"/>
      <c r="D503" s="79"/>
      <c r="E503" s="79"/>
      <c r="F503" s="79"/>
      <c r="G503" s="79"/>
      <c r="H503" s="79"/>
      <c r="I503" s="79"/>
      <c r="J503" s="79"/>
      <c r="K503" s="79"/>
    </row>
    <row r="504" spans="2:11" s="31" customFormat="1">
      <c r="B504" s="87"/>
      <c r="C504" s="88"/>
      <c r="D504" s="92"/>
      <c r="E504" s="92"/>
      <c r="F504" s="92"/>
      <c r="G504" s="92"/>
      <c r="H504" s="92"/>
      <c r="I504" s="92"/>
      <c r="J504" s="92"/>
      <c r="K504" s="92"/>
    </row>
    <row r="505" spans="2:11">
      <c r="B505" s="82" t="s">
        <v>38</v>
      </c>
      <c r="C505" s="71" t="s">
        <v>30</v>
      </c>
      <c r="D505" s="81"/>
      <c r="E505" s="81"/>
      <c r="F505" s="81"/>
      <c r="G505" s="81"/>
      <c r="H505" s="81"/>
      <c r="I505" s="81"/>
      <c r="J505" s="81"/>
      <c r="K505" s="81"/>
    </row>
    <row r="506" spans="2:11" ht="25.5">
      <c r="B506" s="37" t="s">
        <v>115</v>
      </c>
      <c r="C506" s="73">
        <v>104004</v>
      </c>
      <c r="D506" s="81"/>
      <c r="E506" s="81"/>
      <c r="F506" s="81"/>
      <c r="G506" s="81"/>
      <c r="H506" s="81"/>
      <c r="I506" s="81"/>
      <c r="J506" s="81"/>
      <c r="K506" s="81"/>
    </row>
    <row r="507" spans="2:11">
      <c r="B507" s="37" t="s">
        <v>116</v>
      </c>
      <c r="C507" s="146" t="s">
        <v>45</v>
      </c>
      <c r="D507" s="81"/>
      <c r="E507" s="81"/>
      <c r="F507" s="81"/>
      <c r="G507" s="81"/>
      <c r="H507" s="81"/>
      <c r="I507" s="81"/>
      <c r="J507" s="81"/>
      <c r="K507" s="81"/>
    </row>
    <row r="508" spans="2:11">
      <c r="B508" s="83" t="s">
        <v>80</v>
      </c>
      <c r="C508" s="67">
        <v>1224</v>
      </c>
      <c r="D508" s="444" t="s">
        <v>28</v>
      </c>
      <c r="E508" s="444"/>
      <c r="F508" s="444"/>
      <c r="G508" s="444"/>
      <c r="H508" s="444"/>
      <c r="I508" s="444"/>
      <c r="J508" s="444"/>
      <c r="K508" s="444"/>
    </row>
    <row r="509" spans="2:11" ht="15" customHeight="1">
      <c r="B509" s="74" t="s">
        <v>81</v>
      </c>
      <c r="C509" s="67">
        <v>12001</v>
      </c>
      <c r="D509" s="438" t="s">
        <v>293</v>
      </c>
      <c r="E509" s="438" t="s">
        <v>292</v>
      </c>
      <c r="F509" s="441" t="s">
        <v>291</v>
      </c>
      <c r="G509" s="441" t="s">
        <v>290</v>
      </c>
      <c r="H509" s="441" t="s">
        <v>289</v>
      </c>
      <c r="I509" s="438" t="s">
        <v>288</v>
      </c>
      <c r="J509" s="438" t="s">
        <v>300</v>
      </c>
      <c r="K509" s="438" t="s">
        <v>287</v>
      </c>
    </row>
    <row r="510" spans="2:11" ht="41.25" customHeight="1">
      <c r="B510" s="74" t="s">
        <v>82</v>
      </c>
      <c r="C510" s="60" t="s">
        <v>374</v>
      </c>
      <c r="D510" s="439"/>
      <c r="E510" s="439"/>
      <c r="F510" s="442"/>
      <c r="G510" s="442"/>
      <c r="H510" s="442"/>
      <c r="I510" s="439"/>
      <c r="J510" s="439"/>
      <c r="K510" s="439"/>
    </row>
    <row r="511" spans="2:11" ht="45.75" customHeight="1">
      <c r="B511" s="74" t="s">
        <v>83</v>
      </c>
      <c r="C511" s="146" t="s">
        <v>375</v>
      </c>
      <c r="D511" s="439"/>
      <c r="E511" s="439"/>
      <c r="F511" s="442"/>
      <c r="G511" s="442"/>
      <c r="H511" s="442"/>
      <c r="I511" s="439"/>
      <c r="J511" s="439"/>
      <c r="K511" s="439"/>
    </row>
    <row r="512" spans="2:11" ht="18" customHeight="1">
      <c r="B512" s="89" t="s">
        <v>9</v>
      </c>
      <c r="C512" s="11" t="s">
        <v>29</v>
      </c>
      <c r="D512" s="439"/>
      <c r="E512" s="439"/>
      <c r="F512" s="442"/>
      <c r="G512" s="442"/>
      <c r="H512" s="442"/>
      <c r="I512" s="439"/>
      <c r="J512" s="439"/>
      <c r="K512" s="439"/>
    </row>
    <row r="513" spans="2:11" ht="30.75" customHeight="1">
      <c r="B513" s="11" t="s">
        <v>39</v>
      </c>
      <c r="C513" s="47" t="s">
        <v>376</v>
      </c>
      <c r="D513" s="439"/>
      <c r="E513" s="439"/>
      <c r="F513" s="442"/>
      <c r="G513" s="442"/>
      <c r="H513" s="442"/>
      <c r="I513" s="439"/>
      <c r="J513" s="439"/>
      <c r="K513" s="439"/>
    </row>
    <row r="514" spans="2:11">
      <c r="B514" s="449" t="s">
        <v>87</v>
      </c>
      <c r="C514" s="449"/>
      <c r="D514" s="440"/>
      <c r="E514" s="440"/>
      <c r="F514" s="443"/>
      <c r="G514" s="443"/>
      <c r="H514" s="443"/>
      <c r="I514" s="440"/>
      <c r="J514" s="440"/>
      <c r="K514" s="440"/>
    </row>
    <row r="515" spans="2:11" ht="21" customHeight="1">
      <c r="B515" s="435" t="s">
        <v>40</v>
      </c>
      <c r="C515" s="436"/>
      <c r="D515" s="272">
        <v>1052</v>
      </c>
      <c r="E515" s="258">
        <v>1000</v>
      </c>
      <c r="F515" s="206"/>
      <c r="G515" s="272"/>
      <c r="H515" s="272"/>
      <c r="I515" s="258">
        <v>800</v>
      </c>
      <c r="J515" s="272">
        <v>2300</v>
      </c>
      <c r="K515" s="272">
        <v>2000</v>
      </c>
    </row>
    <row r="516" spans="2:11" ht="21" customHeight="1">
      <c r="B516" s="435" t="s">
        <v>42</v>
      </c>
      <c r="C516" s="436"/>
      <c r="D516" s="272"/>
      <c r="E516" s="258">
        <v>800</v>
      </c>
      <c r="F516" s="206"/>
      <c r="G516" s="272"/>
      <c r="H516" s="272"/>
      <c r="I516" s="258">
        <v>1500</v>
      </c>
      <c r="J516" s="272">
        <v>0</v>
      </c>
      <c r="K516" s="272">
        <v>0</v>
      </c>
    </row>
    <row r="517" spans="2:11" ht="21" customHeight="1">
      <c r="B517" s="435" t="s">
        <v>377</v>
      </c>
      <c r="C517" s="436"/>
      <c r="D517" s="272"/>
      <c r="E517" s="259">
        <v>600</v>
      </c>
      <c r="F517" s="206"/>
      <c r="G517" s="272"/>
      <c r="H517" s="272"/>
      <c r="I517" s="259">
        <v>1000</v>
      </c>
      <c r="J517" s="272">
        <v>0</v>
      </c>
      <c r="K517" s="272">
        <v>0</v>
      </c>
    </row>
    <row r="518" spans="2:11">
      <c r="B518" s="77" t="s">
        <v>86</v>
      </c>
      <c r="C518" s="78"/>
      <c r="D518" s="115">
        <v>6552595.0099999998</v>
      </c>
      <c r="E518" s="115">
        <v>7000000</v>
      </c>
      <c r="F518" s="98">
        <f>+I518/4</f>
        <v>3750000</v>
      </c>
      <c r="G518" s="98">
        <f>+I518/2</f>
        <v>7500000</v>
      </c>
      <c r="H518" s="98">
        <f>+I518/4*3</f>
        <v>11250000</v>
      </c>
      <c r="I518" s="115">
        <v>15000000</v>
      </c>
      <c r="J518" s="115">
        <v>15000000</v>
      </c>
      <c r="K518" s="115">
        <v>14000000</v>
      </c>
    </row>
    <row r="519" spans="2:11">
      <c r="B519" s="80"/>
      <c r="C519" s="80"/>
      <c r="D519" s="81"/>
      <c r="E519" s="81"/>
      <c r="F519" s="81"/>
      <c r="G519" s="81"/>
      <c r="H519" s="81"/>
      <c r="I519" s="81"/>
      <c r="J519" s="81"/>
      <c r="K519" s="81"/>
    </row>
    <row r="520" spans="2:11" hidden="1">
      <c r="B520" s="82" t="s">
        <v>38</v>
      </c>
      <c r="C520" s="71" t="s">
        <v>30</v>
      </c>
      <c r="D520" s="81"/>
      <c r="E520" s="81"/>
      <c r="F520" s="81"/>
      <c r="G520" s="81"/>
      <c r="H520" s="81"/>
      <c r="I520" s="81"/>
      <c r="J520" s="81"/>
      <c r="K520" s="81"/>
    </row>
    <row r="521" spans="2:11" ht="25.5" hidden="1">
      <c r="B521" s="37" t="s">
        <v>115</v>
      </c>
      <c r="C521" s="73">
        <v>104004</v>
      </c>
      <c r="D521" s="81"/>
      <c r="E521" s="81"/>
      <c r="F521" s="81"/>
      <c r="G521" s="81"/>
      <c r="H521" s="81"/>
      <c r="I521" s="81"/>
      <c r="J521" s="81"/>
      <c r="K521" s="81"/>
    </row>
    <row r="522" spans="2:11" hidden="1">
      <c r="B522" s="37" t="s">
        <v>116</v>
      </c>
      <c r="C522" s="146" t="s">
        <v>45</v>
      </c>
      <c r="D522" s="81"/>
      <c r="E522" s="81"/>
      <c r="F522" s="81"/>
      <c r="G522" s="81"/>
      <c r="H522" s="81"/>
      <c r="I522" s="81"/>
      <c r="J522" s="81"/>
      <c r="K522" s="81"/>
    </row>
    <row r="523" spans="2:11" hidden="1">
      <c r="B523" s="83" t="s">
        <v>80</v>
      </c>
      <c r="C523" s="67">
        <v>1224</v>
      </c>
      <c r="D523" s="444" t="s">
        <v>28</v>
      </c>
      <c r="E523" s="444"/>
      <c r="F523" s="444"/>
      <c r="G523" s="444"/>
      <c r="H523" s="444"/>
      <c r="I523" s="444"/>
      <c r="J523" s="444"/>
      <c r="K523" s="444"/>
    </row>
    <row r="524" spans="2:11" ht="1.5" customHeight="1">
      <c r="B524" s="74" t="s">
        <v>81</v>
      </c>
      <c r="C524" s="107">
        <v>12003</v>
      </c>
      <c r="D524" s="438" t="s">
        <v>131</v>
      </c>
      <c r="E524" s="438" t="s">
        <v>132</v>
      </c>
      <c r="F524" s="441" t="s">
        <v>133</v>
      </c>
      <c r="G524" s="441" t="s">
        <v>134</v>
      </c>
      <c r="H524" s="441" t="s">
        <v>135</v>
      </c>
      <c r="I524" s="438" t="s">
        <v>136</v>
      </c>
      <c r="J524" s="441" t="s">
        <v>135</v>
      </c>
      <c r="K524" s="438" t="s">
        <v>136</v>
      </c>
    </row>
    <row r="525" spans="2:11" ht="25.5" hidden="1">
      <c r="B525" s="74" t="s">
        <v>82</v>
      </c>
      <c r="C525" s="73" t="s">
        <v>152</v>
      </c>
      <c r="D525" s="439"/>
      <c r="E525" s="439"/>
      <c r="F525" s="442"/>
      <c r="G525" s="442"/>
      <c r="H525" s="442"/>
      <c r="I525" s="439"/>
      <c r="J525" s="442"/>
      <c r="K525" s="439"/>
    </row>
    <row r="526" spans="2:11" ht="25.5" hidden="1">
      <c r="B526" s="74" t="s">
        <v>83</v>
      </c>
      <c r="C526" s="146" t="s">
        <v>153</v>
      </c>
      <c r="D526" s="439"/>
      <c r="E526" s="439"/>
      <c r="F526" s="442"/>
      <c r="G526" s="442"/>
      <c r="H526" s="442"/>
      <c r="I526" s="439"/>
      <c r="J526" s="442"/>
      <c r="K526" s="439"/>
    </row>
    <row r="527" spans="2:11" hidden="1">
      <c r="B527" s="89" t="s">
        <v>9</v>
      </c>
      <c r="C527" s="11" t="s">
        <v>29</v>
      </c>
      <c r="D527" s="439"/>
      <c r="E527" s="439"/>
      <c r="F527" s="442"/>
      <c r="G527" s="442"/>
      <c r="H527" s="442"/>
      <c r="I527" s="439"/>
      <c r="J527" s="442"/>
      <c r="K527" s="439"/>
    </row>
    <row r="528" spans="2:11" ht="25.5" hidden="1">
      <c r="B528" s="11" t="s">
        <v>39</v>
      </c>
      <c r="C528" s="47" t="s">
        <v>296</v>
      </c>
      <c r="D528" s="439"/>
      <c r="E528" s="439"/>
      <c r="F528" s="442"/>
      <c r="G528" s="442"/>
      <c r="H528" s="442"/>
      <c r="I528" s="439"/>
      <c r="J528" s="442"/>
      <c r="K528" s="439"/>
    </row>
    <row r="529" spans="2:11" hidden="1">
      <c r="B529" s="449" t="s">
        <v>87</v>
      </c>
      <c r="C529" s="449"/>
      <c r="D529" s="440"/>
      <c r="E529" s="440"/>
      <c r="F529" s="443"/>
      <c r="G529" s="443"/>
      <c r="H529" s="443"/>
      <c r="I529" s="440"/>
      <c r="J529" s="443"/>
      <c r="K529" s="440"/>
    </row>
    <row r="530" spans="2:11" hidden="1">
      <c r="B530" s="435" t="s">
        <v>297</v>
      </c>
      <c r="C530" s="436"/>
      <c r="D530" s="26"/>
      <c r="E530" s="26">
        <v>4286</v>
      </c>
      <c r="F530" s="26"/>
      <c r="G530" s="26"/>
      <c r="H530" s="26">
        <v>4286</v>
      </c>
      <c r="I530" s="26">
        <v>4286</v>
      </c>
      <c r="J530" s="26">
        <v>4286</v>
      </c>
      <c r="K530" s="26">
        <v>4286</v>
      </c>
    </row>
    <row r="531" spans="2:11" hidden="1">
      <c r="B531" s="11"/>
      <c r="C531" s="11"/>
      <c r="D531" s="26"/>
      <c r="E531" s="26"/>
      <c r="F531" s="26"/>
      <c r="G531" s="26"/>
      <c r="H531" s="26"/>
      <c r="I531" s="26"/>
      <c r="J531" s="26"/>
      <c r="K531" s="26"/>
    </row>
    <row r="532" spans="2:11" hidden="1">
      <c r="B532" s="11"/>
      <c r="C532" s="11"/>
      <c r="D532" s="26"/>
      <c r="E532" s="26"/>
      <c r="F532" s="26"/>
      <c r="G532" s="26"/>
      <c r="H532" s="26"/>
      <c r="I532" s="26"/>
      <c r="J532" s="26"/>
      <c r="K532" s="26"/>
    </row>
    <row r="533" spans="2:11" hidden="1">
      <c r="B533" s="11"/>
      <c r="C533" s="11"/>
      <c r="D533" s="26"/>
      <c r="E533" s="26"/>
      <c r="F533" s="26"/>
      <c r="G533" s="26"/>
      <c r="H533" s="26"/>
      <c r="I533" s="26"/>
      <c r="J533" s="26"/>
      <c r="K533" s="26"/>
    </row>
    <row r="534" spans="2:11" hidden="1">
      <c r="B534" s="75"/>
      <c r="C534" s="11"/>
      <c r="D534" s="26"/>
      <c r="E534" s="26"/>
      <c r="F534" s="26"/>
      <c r="G534" s="26"/>
      <c r="H534" s="26"/>
      <c r="I534" s="26"/>
      <c r="J534" s="26"/>
      <c r="K534" s="26"/>
    </row>
    <row r="535" spans="2:11" hidden="1">
      <c r="B535" s="77" t="s">
        <v>86</v>
      </c>
      <c r="C535" s="78"/>
      <c r="D535" s="79"/>
      <c r="E535" s="79">
        <v>300000</v>
      </c>
      <c r="F535" s="79"/>
      <c r="G535" s="79"/>
      <c r="H535" s="79">
        <v>300000</v>
      </c>
      <c r="I535" s="79">
        <v>300000</v>
      </c>
      <c r="J535" s="79">
        <v>300000</v>
      </c>
      <c r="K535" s="79">
        <v>300000</v>
      </c>
    </row>
    <row r="536" spans="2:11" hidden="1"/>
    <row r="537" spans="2:11" hidden="1">
      <c r="B537" s="82" t="s">
        <v>38</v>
      </c>
      <c r="C537" s="71" t="s">
        <v>30</v>
      </c>
      <c r="D537" s="81"/>
      <c r="E537" s="81"/>
      <c r="F537" s="81"/>
      <c r="G537" s="81"/>
      <c r="H537" s="81"/>
      <c r="I537" s="81"/>
      <c r="J537" s="81"/>
      <c r="K537" s="81"/>
    </row>
    <row r="538" spans="2:11" ht="25.5" hidden="1">
      <c r="B538" s="37" t="s">
        <v>115</v>
      </c>
      <c r="C538" s="73">
        <v>104004</v>
      </c>
      <c r="D538" s="81"/>
      <c r="E538" s="81"/>
      <c r="F538" s="81"/>
      <c r="G538" s="81"/>
      <c r="H538" s="81"/>
      <c r="I538" s="81"/>
      <c r="J538" s="81"/>
      <c r="K538" s="81"/>
    </row>
    <row r="539" spans="2:11" hidden="1">
      <c r="B539" s="37" t="s">
        <v>116</v>
      </c>
      <c r="C539" s="146" t="s">
        <v>45</v>
      </c>
      <c r="D539" s="81"/>
      <c r="E539" s="81"/>
      <c r="F539" s="81"/>
      <c r="G539" s="81"/>
      <c r="H539" s="81"/>
      <c r="I539" s="81"/>
      <c r="J539" s="81"/>
      <c r="K539" s="81"/>
    </row>
    <row r="540" spans="2:11" hidden="1">
      <c r="B540" s="83" t="s">
        <v>80</v>
      </c>
      <c r="C540" s="67">
        <v>1224</v>
      </c>
      <c r="D540" s="444" t="s">
        <v>28</v>
      </c>
      <c r="E540" s="444"/>
      <c r="F540" s="444"/>
      <c r="G540" s="444"/>
      <c r="H540" s="444"/>
      <c r="I540" s="444"/>
      <c r="J540" s="444"/>
      <c r="K540" s="444"/>
    </row>
    <row r="541" spans="2:11" hidden="1">
      <c r="B541" s="74" t="s">
        <v>81</v>
      </c>
      <c r="C541" s="107">
        <v>12004</v>
      </c>
      <c r="D541" s="438" t="s">
        <v>131</v>
      </c>
      <c r="E541" s="438" t="s">
        <v>132</v>
      </c>
      <c r="F541" s="441" t="s">
        <v>133</v>
      </c>
      <c r="G541" s="441" t="s">
        <v>134</v>
      </c>
      <c r="H541" s="441" t="s">
        <v>135</v>
      </c>
      <c r="I541" s="438" t="s">
        <v>136</v>
      </c>
      <c r="J541" s="441" t="s">
        <v>135</v>
      </c>
      <c r="K541" s="438" t="s">
        <v>136</v>
      </c>
    </row>
    <row r="542" spans="2:11" ht="25.5" hidden="1">
      <c r="B542" s="74" t="s">
        <v>82</v>
      </c>
      <c r="C542" s="73" t="s">
        <v>166</v>
      </c>
      <c r="D542" s="439"/>
      <c r="E542" s="439"/>
      <c r="F542" s="442"/>
      <c r="G542" s="442"/>
      <c r="H542" s="442"/>
      <c r="I542" s="439"/>
      <c r="J542" s="442"/>
      <c r="K542" s="439"/>
    </row>
    <row r="543" spans="2:11" ht="25.5" hidden="1">
      <c r="B543" s="74" t="s">
        <v>83</v>
      </c>
      <c r="C543" s="146" t="s">
        <v>167</v>
      </c>
      <c r="D543" s="439"/>
      <c r="E543" s="439"/>
      <c r="F543" s="442"/>
      <c r="G543" s="442"/>
      <c r="H543" s="442"/>
      <c r="I543" s="439"/>
      <c r="J543" s="442"/>
      <c r="K543" s="439"/>
    </row>
    <row r="544" spans="2:11" hidden="1">
      <c r="B544" s="89" t="s">
        <v>9</v>
      </c>
      <c r="C544" s="11" t="s">
        <v>29</v>
      </c>
      <c r="D544" s="439"/>
      <c r="E544" s="439"/>
      <c r="F544" s="442"/>
      <c r="G544" s="442"/>
      <c r="H544" s="442"/>
      <c r="I544" s="439"/>
      <c r="J544" s="442"/>
      <c r="K544" s="439"/>
    </row>
    <row r="545" spans="2:11" ht="25.5" hidden="1">
      <c r="B545" s="11" t="s">
        <v>39</v>
      </c>
      <c r="C545" s="47" t="s">
        <v>296</v>
      </c>
      <c r="D545" s="439"/>
      <c r="E545" s="439"/>
      <c r="F545" s="442"/>
      <c r="G545" s="442"/>
      <c r="H545" s="442"/>
      <c r="I545" s="439"/>
      <c r="J545" s="442"/>
      <c r="K545" s="439"/>
    </row>
    <row r="546" spans="2:11" hidden="1">
      <c r="B546" s="449" t="s">
        <v>87</v>
      </c>
      <c r="C546" s="449"/>
      <c r="D546" s="440"/>
      <c r="E546" s="440"/>
      <c r="F546" s="443"/>
      <c r="G546" s="443"/>
      <c r="H546" s="443"/>
      <c r="I546" s="440"/>
      <c r="J546" s="443"/>
      <c r="K546" s="440"/>
    </row>
    <row r="547" spans="2:11" hidden="1">
      <c r="B547" s="435" t="s">
        <v>297</v>
      </c>
      <c r="C547" s="436"/>
      <c r="D547" s="26"/>
      <c r="E547" s="26">
        <v>714</v>
      </c>
      <c r="F547" s="26"/>
      <c r="G547" s="26"/>
      <c r="H547" s="26">
        <v>714</v>
      </c>
      <c r="I547" s="26">
        <v>714</v>
      </c>
      <c r="J547" s="26">
        <v>714</v>
      </c>
      <c r="K547" s="26">
        <v>714</v>
      </c>
    </row>
    <row r="548" spans="2:11" hidden="1">
      <c r="B548" s="11"/>
      <c r="C548" s="11"/>
      <c r="D548" s="26"/>
      <c r="E548" s="26"/>
      <c r="F548" s="26"/>
      <c r="G548" s="26"/>
      <c r="H548" s="26"/>
      <c r="I548" s="26"/>
      <c r="J548" s="26"/>
      <c r="K548" s="26"/>
    </row>
    <row r="549" spans="2:11" hidden="1">
      <c r="B549" s="11"/>
      <c r="C549" s="11"/>
      <c r="D549" s="26"/>
      <c r="E549" s="26"/>
      <c r="F549" s="26"/>
      <c r="G549" s="26"/>
      <c r="H549" s="26"/>
      <c r="I549" s="26"/>
      <c r="J549" s="26"/>
      <c r="K549" s="26"/>
    </row>
    <row r="550" spans="2:11" hidden="1">
      <c r="B550" s="11"/>
      <c r="C550" s="11"/>
      <c r="D550" s="26"/>
      <c r="E550" s="26"/>
      <c r="F550" s="26"/>
      <c r="G550" s="26"/>
      <c r="H550" s="26"/>
      <c r="I550" s="26"/>
      <c r="J550" s="26"/>
      <c r="K550" s="26"/>
    </row>
    <row r="551" spans="2:11" hidden="1">
      <c r="B551" s="75"/>
      <c r="C551" s="11"/>
      <c r="D551" s="26"/>
      <c r="E551" s="26"/>
      <c r="F551" s="26"/>
      <c r="G551" s="26"/>
      <c r="H551" s="26"/>
      <c r="I551" s="26"/>
      <c r="J551" s="26"/>
      <c r="K551" s="26"/>
    </row>
    <row r="552" spans="2:11" hidden="1">
      <c r="B552" s="77" t="s">
        <v>86</v>
      </c>
      <c r="C552" s="78"/>
      <c r="D552" s="79"/>
      <c r="E552" s="79">
        <v>50000</v>
      </c>
      <c r="F552" s="79"/>
      <c r="G552" s="79"/>
      <c r="H552" s="79">
        <v>50000</v>
      </c>
      <c r="I552" s="79">
        <v>50000</v>
      </c>
      <c r="J552" s="79">
        <v>50000</v>
      </c>
      <c r="K552" s="79">
        <v>50000</v>
      </c>
    </row>
    <row r="553" spans="2:11" hidden="1"/>
    <row r="555" spans="2:11">
      <c r="B555" s="82" t="s">
        <v>38</v>
      </c>
      <c r="C555" s="71" t="s">
        <v>30</v>
      </c>
      <c r="D555" s="81"/>
      <c r="E555" s="81"/>
      <c r="F555" s="81"/>
      <c r="G555" s="81"/>
      <c r="H555" s="81"/>
      <c r="I555" s="81"/>
      <c r="J555" s="81"/>
      <c r="K555" s="81"/>
    </row>
    <row r="556" spans="2:11" ht="25.5">
      <c r="B556" s="37" t="s">
        <v>115</v>
      </c>
      <c r="C556" s="60">
        <v>104021</v>
      </c>
      <c r="D556" s="81"/>
      <c r="E556" s="81"/>
      <c r="F556" s="81"/>
      <c r="G556" s="81"/>
      <c r="H556" s="81"/>
      <c r="I556" s="81"/>
      <c r="J556" s="81"/>
      <c r="K556" s="81"/>
    </row>
    <row r="557" spans="2:11">
      <c r="B557" s="37" t="s">
        <v>116</v>
      </c>
      <c r="C557" s="61" t="s">
        <v>164</v>
      </c>
      <c r="D557" s="81"/>
      <c r="E557" s="81"/>
      <c r="F557" s="81"/>
      <c r="G557" s="81"/>
      <c r="H557" s="81"/>
      <c r="I557" s="81"/>
      <c r="J557" s="81"/>
      <c r="K557" s="81"/>
    </row>
    <row r="558" spans="2:11">
      <c r="B558" s="83" t="s">
        <v>80</v>
      </c>
      <c r="C558" s="85">
        <v>1224</v>
      </c>
      <c r="D558" s="444" t="s">
        <v>28</v>
      </c>
      <c r="E558" s="444"/>
      <c r="F558" s="444"/>
      <c r="G558" s="444"/>
      <c r="H558" s="444"/>
      <c r="I558" s="444"/>
      <c r="J558" s="444"/>
      <c r="K558" s="444"/>
    </row>
    <row r="559" spans="2:11" ht="15" customHeight="1">
      <c r="B559" s="74" t="s">
        <v>81</v>
      </c>
      <c r="C559" s="85">
        <v>42005</v>
      </c>
      <c r="D559" s="438" t="s">
        <v>293</v>
      </c>
      <c r="E559" s="438" t="s">
        <v>292</v>
      </c>
      <c r="F559" s="441" t="s">
        <v>291</v>
      </c>
      <c r="G559" s="441" t="s">
        <v>290</v>
      </c>
      <c r="H559" s="441" t="s">
        <v>289</v>
      </c>
      <c r="I559" s="438" t="s">
        <v>288</v>
      </c>
      <c r="J559" s="438" t="s">
        <v>300</v>
      </c>
      <c r="K559" s="438" t="s">
        <v>287</v>
      </c>
    </row>
    <row r="560" spans="2:11" ht="43.5" customHeight="1">
      <c r="B560" s="74" t="s">
        <v>82</v>
      </c>
      <c r="C560" s="60" t="s">
        <v>159</v>
      </c>
      <c r="D560" s="439"/>
      <c r="E560" s="439"/>
      <c r="F560" s="442"/>
      <c r="G560" s="442"/>
      <c r="H560" s="442"/>
      <c r="I560" s="439"/>
      <c r="J560" s="439"/>
      <c r="K560" s="439"/>
    </row>
    <row r="561" spans="2:11" ht="45" customHeight="1">
      <c r="B561" s="74" t="s">
        <v>83</v>
      </c>
      <c r="C561" s="60" t="s">
        <v>158</v>
      </c>
      <c r="D561" s="439"/>
      <c r="E561" s="439"/>
      <c r="F561" s="442"/>
      <c r="G561" s="442"/>
      <c r="H561" s="442"/>
      <c r="I561" s="439"/>
      <c r="J561" s="439"/>
      <c r="K561" s="439"/>
    </row>
    <row r="562" spans="2:11" ht="18" customHeight="1">
      <c r="B562" s="89" t="s">
        <v>9</v>
      </c>
      <c r="C562" s="47" t="s">
        <v>37</v>
      </c>
      <c r="D562" s="439"/>
      <c r="E562" s="439"/>
      <c r="F562" s="442"/>
      <c r="G562" s="442"/>
      <c r="H562" s="442"/>
      <c r="I562" s="439"/>
      <c r="J562" s="439"/>
      <c r="K562" s="439"/>
    </row>
    <row r="563" spans="2:11" ht="21" customHeight="1">
      <c r="B563" s="89" t="s">
        <v>19</v>
      </c>
      <c r="C563" s="145" t="s">
        <v>164</v>
      </c>
      <c r="D563" s="439"/>
      <c r="E563" s="439"/>
      <c r="F563" s="442"/>
      <c r="G563" s="442"/>
      <c r="H563" s="442"/>
      <c r="I563" s="439"/>
      <c r="J563" s="439"/>
      <c r="K563" s="439"/>
    </row>
    <row r="564" spans="2:11">
      <c r="B564" s="449" t="s">
        <v>87</v>
      </c>
      <c r="C564" s="449"/>
      <c r="D564" s="440"/>
      <c r="E564" s="440"/>
      <c r="F564" s="443"/>
      <c r="G564" s="443"/>
      <c r="H564" s="443"/>
      <c r="I564" s="440"/>
      <c r="J564" s="440"/>
      <c r="K564" s="440"/>
    </row>
    <row r="565" spans="2:11" ht="21" customHeight="1">
      <c r="B565" s="435" t="s">
        <v>160</v>
      </c>
      <c r="C565" s="436"/>
      <c r="D565" s="115">
        <v>0</v>
      </c>
      <c r="E565" s="115">
        <v>0</v>
      </c>
      <c r="F565" s="223">
        <v>20</v>
      </c>
      <c r="G565" s="223">
        <v>45</v>
      </c>
      <c r="H565" s="223">
        <v>70</v>
      </c>
      <c r="I565" s="26">
        <v>100</v>
      </c>
      <c r="J565" s="220">
        <v>100</v>
      </c>
      <c r="K565" s="26">
        <v>100</v>
      </c>
    </row>
    <row r="566" spans="2:11" ht="30" hidden="1" customHeight="1">
      <c r="B566" s="11"/>
      <c r="C566" s="11"/>
      <c r="D566" s="115"/>
      <c r="E566" s="115"/>
      <c r="F566" s="223"/>
      <c r="G566" s="223"/>
      <c r="H566" s="223"/>
      <c r="I566" s="26"/>
      <c r="J566" s="26"/>
      <c r="K566" s="26"/>
    </row>
    <row r="567" spans="2:11" ht="25.5" hidden="1" customHeight="1">
      <c r="B567" s="11"/>
      <c r="C567" s="11"/>
      <c r="D567" s="115"/>
      <c r="E567" s="115"/>
      <c r="F567" s="26"/>
      <c r="G567" s="26"/>
      <c r="H567" s="26"/>
      <c r="I567" s="26"/>
      <c r="J567" s="26"/>
      <c r="K567" s="26"/>
    </row>
    <row r="568" spans="2:11" ht="30.75" hidden="1" customHeight="1">
      <c r="B568" s="11"/>
      <c r="C568" s="11"/>
      <c r="D568" s="115"/>
      <c r="E568" s="115"/>
      <c r="F568" s="26"/>
      <c r="G568" s="26"/>
      <c r="H568" s="26"/>
      <c r="I568" s="26"/>
      <c r="J568" s="26"/>
      <c r="K568" s="26"/>
    </row>
    <row r="569" spans="2:11" ht="24" hidden="1" customHeight="1">
      <c r="B569" s="75"/>
      <c r="C569" s="11"/>
      <c r="D569" s="115"/>
      <c r="E569" s="115"/>
      <c r="F569" s="26"/>
      <c r="G569" s="26"/>
      <c r="H569" s="26"/>
      <c r="I569" s="26"/>
      <c r="J569" s="26"/>
      <c r="K569" s="26"/>
    </row>
    <row r="570" spans="2:11">
      <c r="B570" s="77" t="s">
        <v>86</v>
      </c>
      <c r="C570" s="78"/>
      <c r="D570" s="115">
        <v>0</v>
      </c>
      <c r="E570" s="115">
        <v>0</v>
      </c>
      <c r="F570" s="79">
        <v>562500</v>
      </c>
      <c r="G570" s="79">
        <v>562500</v>
      </c>
      <c r="H570" s="79">
        <v>1125000</v>
      </c>
      <c r="I570" s="79">
        <v>1125000</v>
      </c>
      <c r="J570" s="79">
        <v>1125000</v>
      </c>
      <c r="K570" s="79">
        <v>1125000</v>
      </c>
    </row>
  </sheetData>
  <autoFilter ref="C2:C570" xr:uid="{00000000-0009-0000-0000-000003000000}"/>
  <mergeCells count="337">
    <mergeCell ref="J414:J419"/>
    <mergeCell ref="K414:K419"/>
    <mergeCell ref="D457:D462"/>
    <mergeCell ref="D443:K443"/>
    <mergeCell ref="J509:J514"/>
    <mergeCell ref="K509:K514"/>
    <mergeCell ref="E457:E462"/>
    <mergeCell ref="J457:J462"/>
    <mergeCell ref="H414:H419"/>
    <mergeCell ref="I414:I419"/>
    <mergeCell ref="H444:H449"/>
    <mergeCell ref="I444:I449"/>
    <mergeCell ref="H457:H462"/>
    <mergeCell ref="I457:I462"/>
    <mergeCell ref="H479:H484"/>
    <mergeCell ref="I479:I484"/>
    <mergeCell ref="H492:H497"/>
    <mergeCell ref="I492:I497"/>
    <mergeCell ref="K457:K462"/>
    <mergeCell ref="I509:I514"/>
    <mergeCell ref="K366:K371"/>
    <mergeCell ref="H380:H385"/>
    <mergeCell ref="I380:I385"/>
    <mergeCell ref="H399:H404"/>
    <mergeCell ref="I399:I404"/>
    <mergeCell ref="E399:E404"/>
    <mergeCell ref="F399:F404"/>
    <mergeCell ref="G399:G404"/>
    <mergeCell ref="J399:J404"/>
    <mergeCell ref="K399:K404"/>
    <mergeCell ref="D398:K398"/>
    <mergeCell ref="H366:H371"/>
    <mergeCell ref="I366:I371"/>
    <mergeCell ref="D379:K379"/>
    <mergeCell ref="D380:D385"/>
    <mergeCell ref="E380:E385"/>
    <mergeCell ref="F380:F385"/>
    <mergeCell ref="G380:G385"/>
    <mergeCell ref="J380:J385"/>
    <mergeCell ref="H232:H237"/>
    <mergeCell ref="I232:I237"/>
    <mergeCell ref="H247:H252"/>
    <mergeCell ref="I247:I252"/>
    <mergeCell ref="D193:K193"/>
    <mergeCell ref="D194:D199"/>
    <mergeCell ref="E194:E199"/>
    <mergeCell ref="F194:F199"/>
    <mergeCell ref="G194:G199"/>
    <mergeCell ref="J194:J199"/>
    <mergeCell ref="K194:K199"/>
    <mergeCell ref="J247:J252"/>
    <mergeCell ref="K247:K252"/>
    <mergeCell ref="D213:K213"/>
    <mergeCell ref="K214:K219"/>
    <mergeCell ref="D247:D252"/>
    <mergeCell ref="E247:E252"/>
    <mergeCell ref="G247:G252"/>
    <mergeCell ref="D246:K246"/>
    <mergeCell ref="D232:D237"/>
    <mergeCell ref="D214:D219"/>
    <mergeCell ref="E214:E219"/>
    <mergeCell ref="F214:F219"/>
    <mergeCell ref="H194:H199"/>
    <mergeCell ref="D267:K267"/>
    <mergeCell ref="D268:D273"/>
    <mergeCell ref="H18:H23"/>
    <mergeCell ref="I18:I23"/>
    <mergeCell ref="H31:H36"/>
    <mergeCell ref="I31:I36"/>
    <mergeCell ref="H46:H51"/>
    <mergeCell ref="I46:I51"/>
    <mergeCell ref="H89:H94"/>
    <mergeCell ref="I89:I94"/>
    <mergeCell ref="D88:K88"/>
    <mergeCell ref="D30:K30"/>
    <mergeCell ref="E31:E36"/>
    <mergeCell ref="F31:F36"/>
    <mergeCell ref="G31:G36"/>
    <mergeCell ref="J31:J36"/>
    <mergeCell ref="K31:K36"/>
    <mergeCell ref="E18:E23"/>
    <mergeCell ref="E61:E66"/>
    <mergeCell ref="F61:F66"/>
    <mergeCell ref="G61:G66"/>
    <mergeCell ref="J61:J66"/>
    <mergeCell ref="K61:K66"/>
    <mergeCell ref="F89:F94"/>
    <mergeCell ref="D296:D301"/>
    <mergeCell ref="E296:E301"/>
    <mergeCell ref="F296:F301"/>
    <mergeCell ref="G296:G301"/>
    <mergeCell ref="J296:J301"/>
    <mergeCell ref="K296:K301"/>
    <mergeCell ref="I268:I273"/>
    <mergeCell ref="H282:H287"/>
    <mergeCell ref="I282:I287"/>
    <mergeCell ref="E156:E161"/>
    <mergeCell ref="F156:F161"/>
    <mergeCell ref="G156:G161"/>
    <mergeCell ref="J156:J161"/>
    <mergeCell ref="K156:K161"/>
    <mergeCell ref="D125:D130"/>
    <mergeCell ref="E125:E130"/>
    <mergeCell ref="G139:G144"/>
    <mergeCell ref="K139:K144"/>
    <mergeCell ref="J139:J144"/>
    <mergeCell ref="B565:C565"/>
    <mergeCell ref="D491:K491"/>
    <mergeCell ref="D492:D497"/>
    <mergeCell ref="E492:E497"/>
    <mergeCell ref="F492:F497"/>
    <mergeCell ref="G492:G497"/>
    <mergeCell ref="J492:J497"/>
    <mergeCell ref="K492:K497"/>
    <mergeCell ref="B497:C497"/>
    <mergeCell ref="B498:C498"/>
    <mergeCell ref="E524:E529"/>
    <mergeCell ref="F524:F529"/>
    <mergeCell ref="G524:G529"/>
    <mergeCell ref="H509:H514"/>
    <mergeCell ref="H524:H529"/>
    <mergeCell ref="I524:I529"/>
    <mergeCell ref="H541:H546"/>
    <mergeCell ref="D558:K558"/>
    <mergeCell ref="D524:D529"/>
    <mergeCell ref="K444:K449"/>
    <mergeCell ref="F247:F252"/>
    <mergeCell ref="E232:E237"/>
    <mergeCell ref="J310:J315"/>
    <mergeCell ref="K310:K315"/>
    <mergeCell ref="H352:H357"/>
    <mergeCell ref="I352:I357"/>
    <mergeCell ref="D365:K365"/>
    <mergeCell ref="D351:K351"/>
    <mergeCell ref="D352:D357"/>
    <mergeCell ref="E352:E357"/>
    <mergeCell ref="F352:F357"/>
    <mergeCell ref="G352:G357"/>
    <mergeCell ref="J352:J357"/>
    <mergeCell ref="K352:K357"/>
    <mergeCell ref="E268:E273"/>
    <mergeCell ref="F268:F273"/>
    <mergeCell ref="G268:G273"/>
    <mergeCell ref="H310:H315"/>
    <mergeCell ref="I310:I315"/>
    <mergeCell ref="J268:J273"/>
    <mergeCell ref="K268:K273"/>
    <mergeCell ref="D295:K295"/>
    <mergeCell ref="G559:G564"/>
    <mergeCell ref="J559:J564"/>
    <mergeCell ref="K559:K564"/>
    <mergeCell ref="B547:C547"/>
    <mergeCell ref="D540:K540"/>
    <mergeCell ref="D541:D546"/>
    <mergeCell ref="E541:E546"/>
    <mergeCell ref="F541:F546"/>
    <mergeCell ref="G541:G546"/>
    <mergeCell ref="J541:J546"/>
    <mergeCell ref="K541:K546"/>
    <mergeCell ref="B546:C546"/>
    <mergeCell ref="I541:I546"/>
    <mergeCell ref="H559:H564"/>
    <mergeCell ref="I559:I564"/>
    <mergeCell ref="E559:E564"/>
    <mergeCell ref="F559:F564"/>
    <mergeCell ref="B530:C530"/>
    <mergeCell ref="D559:D564"/>
    <mergeCell ref="B564:C564"/>
    <mergeCell ref="B484:C484"/>
    <mergeCell ref="B237:C237"/>
    <mergeCell ref="B404:C404"/>
    <mergeCell ref="D444:D449"/>
    <mergeCell ref="E444:E449"/>
    <mergeCell ref="F444:F449"/>
    <mergeCell ref="D399:D404"/>
    <mergeCell ref="B449:C449"/>
    <mergeCell ref="D478:K478"/>
    <mergeCell ref="D456:K456"/>
    <mergeCell ref="F457:F462"/>
    <mergeCell ref="G457:G462"/>
    <mergeCell ref="B485:C485"/>
    <mergeCell ref="D508:K508"/>
    <mergeCell ref="D479:D484"/>
    <mergeCell ref="E479:E484"/>
    <mergeCell ref="F479:F484"/>
    <mergeCell ref="G479:G484"/>
    <mergeCell ref="J479:J484"/>
    <mergeCell ref="K479:K484"/>
    <mergeCell ref="B515:C515"/>
    <mergeCell ref="D17:K17"/>
    <mergeCell ref="F9:G9"/>
    <mergeCell ref="B462:C462"/>
    <mergeCell ref="B219:C219"/>
    <mergeCell ref="J214:J219"/>
    <mergeCell ref="B252:C252"/>
    <mergeCell ref="B94:C94"/>
    <mergeCell ref="H125:H130"/>
    <mergeCell ref="B529:C529"/>
    <mergeCell ref="G444:G449"/>
    <mergeCell ref="J444:J449"/>
    <mergeCell ref="B36:C36"/>
    <mergeCell ref="G232:G237"/>
    <mergeCell ref="B514:C514"/>
    <mergeCell ref="D509:D514"/>
    <mergeCell ref="E509:E514"/>
    <mergeCell ref="F509:F514"/>
    <mergeCell ref="G509:G514"/>
    <mergeCell ref="H214:H219"/>
    <mergeCell ref="I214:I219"/>
    <mergeCell ref="D413:K413"/>
    <mergeCell ref="J524:J529"/>
    <mergeCell ref="K524:K529"/>
    <mergeCell ref="D523:K523"/>
    <mergeCell ref="F125:F130"/>
    <mergeCell ref="G125:G130"/>
    <mergeCell ref="J125:J130"/>
    <mergeCell ref="B130:C130"/>
    <mergeCell ref="B23:C23"/>
    <mergeCell ref="D31:D36"/>
    <mergeCell ref="K46:K51"/>
    <mergeCell ref="K18:K23"/>
    <mergeCell ref="F18:F23"/>
    <mergeCell ref="G18:G23"/>
    <mergeCell ref="J18:J23"/>
    <mergeCell ref="D18:D23"/>
    <mergeCell ref="H111:H116"/>
    <mergeCell ref="I111:I116"/>
    <mergeCell ref="D124:K124"/>
    <mergeCell ref="D45:K45"/>
    <mergeCell ref="G46:G51"/>
    <mergeCell ref="J46:J51"/>
    <mergeCell ref="B199:C199"/>
    <mergeCell ref="D110:K110"/>
    <mergeCell ref="D111:D116"/>
    <mergeCell ref="E111:E116"/>
    <mergeCell ref="F111:F116"/>
    <mergeCell ref="G111:G116"/>
    <mergeCell ref="J111:J116"/>
    <mergeCell ref="K111:K116"/>
    <mergeCell ref="B116:C116"/>
    <mergeCell ref="D180:K180"/>
    <mergeCell ref="D181:D186"/>
    <mergeCell ref="E181:E186"/>
    <mergeCell ref="F181:F186"/>
    <mergeCell ref="G181:G186"/>
    <mergeCell ref="J181:J186"/>
    <mergeCell ref="K181:K186"/>
    <mergeCell ref="B186:C186"/>
    <mergeCell ref="D138:K138"/>
    <mergeCell ref="B301:C301"/>
    <mergeCell ref="D309:K309"/>
    <mergeCell ref="H296:H301"/>
    <mergeCell ref="I296:I301"/>
    <mergeCell ref="B287:C287"/>
    <mergeCell ref="H268:H273"/>
    <mergeCell ref="F139:F144"/>
    <mergeCell ref="B161:C161"/>
    <mergeCell ref="H156:H161"/>
    <mergeCell ref="I156:I161"/>
    <mergeCell ref="D139:D144"/>
    <mergeCell ref="E139:E144"/>
    <mergeCell ref="H139:H144"/>
    <mergeCell ref="I139:I144"/>
    <mergeCell ref="G214:G219"/>
    <mergeCell ref="J232:J237"/>
    <mergeCell ref="K232:K237"/>
    <mergeCell ref="D231:K231"/>
    <mergeCell ref="F232:F237"/>
    <mergeCell ref="H181:H186"/>
    <mergeCell ref="I181:I186"/>
    <mergeCell ref="D155:K155"/>
    <mergeCell ref="I194:I199"/>
    <mergeCell ref="D156:D161"/>
    <mergeCell ref="K380:K385"/>
    <mergeCell ref="B385:C385"/>
    <mergeCell ref="D323:K323"/>
    <mergeCell ref="B357:C357"/>
    <mergeCell ref="H338:H343"/>
    <mergeCell ref="I338:I343"/>
    <mergeCell ref="D324:D329"/>
    <mergeCell ref="E324:E329"/>
    <mergeCell ref="F324:F329"/>
    <mergeCell ref="G324:G329"/>
    <mergeCell ref="J324:J329"/>
    <mergeCell ref="K324:K329"/>
    <mergeCell ref="B329:C329"/>
    <mergeCell ref="D337:K337"/>
    <mergeCell ref="J338:J343"/>
    <mergeCell ref="K338:K343"/>
    <mergeCell ref="B343:C343"/>
    <mergeCell ref="H324:H329"/>
    <mergeCell ref="I324:I329"/>
    <mergeCell ref="D366:D371"/>
    <mergeCell ref="E366:E371"/>
    <mergeCell ref="F366:F371"/>
    <mergeCell ref="G366:G371"/>
    <mergeCell ref="J366:J371"/>
    <mergeCell ref="F46:F51"/>
    <mergeCell ref="B273:C273"/>
    <mergeCell ref="D281:K281"/>
    <mergeCell ref="D282:D287"/>
    <mergeCell ref="E282:E287"/>
    <mergeCell ref="F282:F287"/>
    <mergeCell ref="G282:G287"/>
    <mergeCell ref="J282:J287"/>
    <mergeCell ref="K282:K287"/>
    <mergeCell ref="D46:D51"/>
    <mergeCell ref="E46:E51"/>
    <mergeCell ref="B51:C51"/>
    <mergeCell ref="D60:K60"/>
    <mergeCell ref="D61:D66"/>
    <mergeCell ref="B66:C66"/>
    <mergeCell ref="H61:H66"/>
    <mergeCell ref="I61:I66"/>
    <mergeCell ref="K125:K130"/>
    <mergeCell ref="G89:G94"/>
    <mergeCell ref="I125:I130"/>
    <mergeCell ref="E89:E94"/>
    <mergeCell ref="J89:J94"/>
    <mergeCell ref="K89:K94"/>
    <mergeCell ref="D89:D94"/>
    <mergeCell ref="B517:C517"/>
    <mergeCell ref="B516:C516"/>
    <mergeCell ref="B371:C371"/>
    <mergeCell ref="D338:D343"/>
    <mergeCell ref="E338:E343"/>
    <mergeCell ref="F338:F343"/>
    <mergeCell ref="G338:G343"/>
    <mergeCell ref="D310:D315"/>
    <mergeCell ref="E310:E315"/>
    <mergeCell ref="F310:F315"/>
    <mergeCell ref="G310:G315"/>
    <mergeCell ref="B315:C315"/>
    <mergeCell ref="D414:D419"/>
    <mergeCell ref="E414:E419"/>
    <mergeCell ref="F414:F419"/>
    <mergeCell ref="G414:G419"/>
  </mergeCells>
  <pageMargins left="0" right="0" top="0" bottom="0" header="0" footer="0"/>
  <pageSetup paperSize="9" scale="63" fitToHeight="0" orientation="landscape" r:id="rId1"/>
  <rowBreaks count="8" manualBreakCount="8">
    <brk id="11" max="16383" man="1"/>
    <brk id="79" max="16383" man="1"/>
    <brk id="206" max="16383" man="1"/>
    <brk id="242" max="16383" man="1"/>
    <brk id="389" max="16383" man="1"/>
    <brk id="438" max="16383" man="1"/>
    <brk id="470" max="16383" man="1"/>
    <brk id="5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Հավելված 3 Մաս 1</vt:lpstr>
      <vt:lpstr>Հավելված 3 Մաս 2</vt:lpstr>
      <vt:lpstr>Հավելված 3 Մաս 3</vt:lpstr>
      <vt:lpstr>Հավելված 3 Մաս 4</vt:lpstr>
      <vt:lpstr>'Հավելված 3 Մաս 2'!_ftnref1</vt:lpstr>
      <vt:lpstr>'Հավելված 3 Մաս 4'!_ftnref1</vt:lpstr>
      <vt:lpstr>'Հավելված 3 Մաս 4'!_ftnref13</vt:lpstr>
      <vt:lpstr>'Հավելված 3 Մաս 2'!_ftnref2</vt:lpstr>
      <vt:lpstr>'Հավելված 3 Մաս 2'!_ftnref3</vt:lpstr>
      <vt:lpstr>'Հավելված 3 Մաս 2'!_Toc501014755</vt:lpstr>
      <vt:lpstr>'Հավելված 3 Մաս 4'!_Toc501014755</vt:lpstr>
      <vt:lpstr>'Հավելված 3 Մաս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keywords>https:/mul2-mineconomy.gov.am/tasks/221729/oneclick/Havelvats 3-1.xlsx?token=a3581b4b6eb75f59ec55a3e894fb5752</cp:keywords>
  <cp:lastModifiedBy>Alisa H. Melkumyan</cp:lastModifiedBy>
  <cp:lastPrinted>2022-03-01T08:52:50Z</cp:lastPrinted>
  <dcterms:created xsi:type="dcterms:W3CDTF">2017-12-06T07:28:20Z</dcterms:created>
  <dcterms:modified xsi:type="dcterms:W3CDTF">2022-04-11T07:04:16Z</dcterms:modified>
</cp:coreProperties>
</file>